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PLAN 2016-TEKUĆI" sheetId="1" r:id="rId1"/>
    <sheet name="PLAN-2016-IZVORNI" sheetId="2" r:id="rId2"/>
    <sheet name="PLAN 2016-izvorni-4 znamenke" sheetId="3" r:id="rId3"/>
    <sheet name="PLAN 2016-izvorni-3 znamenke" sheetId="4" r:id="rId4"/>
    <sheet name="Sheet1" sheetId="5" r:id="rId5"/>
  </sheets>
  <definedNames>
    <definedName name="_xlnm.Print_Area" localSheetId="2">'PLAN 2016-izvorni-4 znamenke'!$A$1:$G$121</definedName>
    <definedName name="_xlnm.Print_Titles" localSheetId="0">'PLAN 2016-TEKUĆI'!$1:$2</definedName>
  </definedNames>
  <calcPr fullCalcOnLoad="1"/>
</workbook>
</file>

<file path=xl/sharedStrings.xml><?xml version="1.0" encoding="utf-8"?>
<sst xmlns="http://schemas.openxmlformats.org/spreadsheetml/2006/main" count="436" uniqueCount="114">
  <si>
    <t>POZI-CIJA</t>
  </si>
  <si>
    <t>BR.
EK.
KLAS.</t>
  </si>
  <si>
    <t>NAZIV POZICIJE</t>
  </si>
  <si>
    <t>PROGRAM 01. JAVNE POTREBE U KULTURI</t>
  </si>
  <si>
    <t>AKTIVNOST 01: REDOVNA DJEL. USTANOVA U KULTURI</t>
  </si>
  <si>
    <t>RASHODI POSLOVANJA</t>
  </si>
  <si>
    <t>RASHODI ZA ZAPOSLENE</t>
  </si>
  <si>
    <t>Plaće za redovan rad</t>
  </si>
  <si>
    <t>Ostali rashodi za zaposlene</t>
  </si>
  <si>
    <t>Doprinosi za zdravstveno osiguranje</t>
  </si>
  <si>
    <t>Doprinosi za zapošljavanje</t>
  </si>
  <si>
    <t>MATERIJALNI RASHODI</t>
  </si>
  <si>
    <t>Službena putovanja</t>
  </si>
  <si>
    <t>Stručno usavršavanje zaposlenika</t>
  </si>
  <si>
    <t>Uredski materijal i ostali materijalni rashodi</t>
  </si>
  <si>
    <t>Materijal i sirovine</t>
  </si>
  <si>
    <t>Energija</t>
  </si>
  <si>
    <t>Sitan inventar i autogume</t>
  </si>
  <si>
    <t>Usluge telefona, pošte i prijevoza</t>
  </si>
  <si>
    <t>Usluge tekućeg i investicijskog održavanja</t>
  </si>
  <si>
    <t>Komunalne usluge</t>
  </si>
  <si>
    <t>Zdravstvene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</si>
  <si>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</si>
  <si>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</si>
  <si>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</si>
  <si>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</si>
  <si>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</si>
  <si>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</si>
  <si>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</si>
  <si>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Ostali nespomenuti rashodi poslovanja</t>
  </si>
  <si>
    <t>FINANCIJSKI RASHODI</t>
  </si>
  <si>
    <t>Bankarske usluge i usluge platnog prometa</t>
  </si>
  <si>
    <t>Negativne tečajne razlike</t>
  </si>
  <si>
    <t>Zatezne kamate</t>
  </si>
  <si>
    <t>Tekuće donacije u novcu</t>
  </si>
  <si>
    <t>Naknada štete</t>
  </si>
  <si>
    <t>Ostali izvanredni rashodi</t>
  </si>
  <si>
    <t>AKTIVNOST 02: OPREMANJE USTANOVA U KULTURI (4 i 5)</t>
  </si>
  <si>
    <t>RASHODI ZA NABAVU NEFINANCIJSKE IMOVINE</t>
  </si>
  <si>
    <t>Postrojenja i oprema</t>
  </si>
  <si>
    <t>Licence</t>
  </si>
  <si>
    <t>Uredska oprema i namještaj</t>
  </si>
  <si>
    <t>Komunikacijska oprema</t>
  </si>
  <si>
    <t>Oprema za održavanje i zaštitu</t>
  </si>
  <si>
    <t>Instrumenti, uređaji i strojevi</t>
  </si>
  <si>
    <t>Glazbena oprema</t>
  </si>
  <si>
    <t>Knjige, umjetnička djela i ostale izložbene vrijednosti</t>
  </si>
  <si>
    <t>Knjige u knjižnicama</t>
  </si>
  <si>
    <t>Muzejski izlošci i predmeti prirodnih rijetkosti</t>
  </si>
  <si>
    <t>Nematerijalna proizvedena imovina</t>
  </si>
  <si>
    <t>Ulaganja u računalne programe</t>
  </si>
  <si>
    <t>Naknade za prijevoz</t>
  </si>
  <si>
    <t>Usluge promidžbe i informiranja</t>
  </si>
  <si>
    <t>Ost.nespomenuti rashodi poslovanja</t>
  </si>
  <si>
    <t xml:space="preserve">UKUPNO </t>
  </si>
  <si>
    <t>R a v n a t e l j :</t>
  </si>
  <si>
    <t>Dražen Siriščević</t>
  </si>
  <si>
    <t>AKTIVNOST 03: PROGRAMSKA DJEL.  JAVNIH USTANOVA</t>
  </si>
  <si>
    <t>Kapitalne donacije</t>
  </si>
  <si>
    <t>Ugovorene kazne i ostale naknade šteta</t>
  </si>
  <si>
    <t xml:space="preserve">Ostali nespomenuti rashodi  </t>
  </si>
  <si>
    <t>Zakupnine i najamnine (najam prostora HMI)</t>
  </si>
  <si>
    <t>Plaće</t>
  </si>
  <si>
    <t>Doprinosi na plaće</t>
  </si>
  <si>
    <t>Naknade troškova zaposlenima</t>
  </si>
  <si>
    <t>Rashodi za materijal i energiju</t>
  </si>
  <si>
    <t>Rashodi za usluge</t>
  </si>
  <si>
    <t>Ostali financijski rashodi</t>
  </si>
  <si>
    <t>OSTALI RASHODI</t>
  </si>
  <si>
    <t>RASHODI ZA NABAVU PROIZVEDENE DUGOTRAJNE IMOVINE</t>
  </si>
  <si>
    <t>Uređaji, strojevi i oprema za ostale namjene</t>
  </si>
  <si>
    <t>RASHODI ZA NABAVE NEPROIZVEDENE DUGOTRAJNE IMOVINE</t>
  </si>
  <si>
    <t>Plaće u naravi</t>
  </si>
  <si>
    <t>Grafičke tiskarske i ostale usluge</t>
  </si>
  <si>
    <t>Energija i benzin</t>
  </si>
  <si>
    <t>Pristojbe i naknade</t>
  </si>
  <si>
    <t>Stipendije i školarine</t>
  </si>
  <si>
    <t>DODATNA ULAGANJA U NEFIN. IMOVINU</t>
  </si>
  <si>
    <t>Dodatna ulaganja u postrojenja i opremu</t>
  </si>
  <si>
    <t>Službena radna odjeća i obuća</t>
  </si>
  <si>
    <t>Naknade troškova osobama van radnog odnosa</t>
  </si>
  <si>
    <t>Ostale naknade građanima i kućanstvu</t>
  </si>
  <si>
    <t>NAKNADE GRAĐANIMA I KUĆANSTVU</t>
  </si>
  <si>
    <t>DODATNA ULAGANJA U POSTR. I OPREMU</t>
  </si>
  <si>
    <t>Zakupnine i najamnine (najam notnog mat. licence)</t>
  </si>
  <si>
    <t>Materijal i dijelovi za tekuće i investicijsko održavanje</t>
  </si>
  <si>
    <t>Naknade za prijevoz na posao i s posla</t>
  </si>
  <si>
    <t>Usluge telefona, pošte i prijevoza umjetnika</t>
  </si>
  <si>
    <t>Zagreb,        2014.</t>
  </si>
  <si>
    <t>Ostale naknade troškova zaposlenika</t>
  </si>
  <si>
    <t>Ulaganja na tuđoj imovini radi prava korištenja</t>
  </si>
  <si>
    <t xml:space="preserve">Zagreb,        </t>
  </si>
  <si>
    <t>PROGRAM 1001. JAVNE POTREBE U KULTURI</t>
  </si>
  <si>
    <t>AKTIVNOST 100003: PROGRAMSKA DJELATNOST  JAVNIH USTANOVA</t>
  </si>
  <si>
    <t>AKTIVNOST 100001: REDOVNA DJELATNOST USTANOVA U KULTURI</t>
  </si>
  <si>
    <t>PROJEKT 100002: OPREMANJE USTANOVA U KULTURI</t>
  </si>
  <si>
    <t>SREDSTVA UREDA ZA OBRAZOVANJE, KULTURU I SPORT</t>
  </si>
  <si>
    <t>SREDSTVA DRŽAVNOG I OSTALIH LOKALNIH PRORAČUNA</t>
  </si>
  <si>
    <t>VLASTITA SREDSTVA</t>
  </si>
  <si>
    <t>UKUPNO</t>
  </si>
  <si>
    <t>Pozicija</t>
  </si>
  <si>
    <t>Br. ek. klas.</t>
  </si>
  <si>
    <t>KONCERTNA DVORANA VATROSLAVA LISINSKOG - FINANCIJSKOG PLANA RASHODA ZA 2016. GODINU</t>
  </si>
  <si>
    <t>Ukupno plan rashoda GUOKŠ  i Ministarstvo kulture za 2016. godinu</t>
  </si>
  <si>
    <t>Ukupno plan rashoda vlastitih sredstava za 2016. godinu</t>
  </si>
  <si>
    <t>Ukupno plan rashoda vlastitih sredstava po ZR-2015. godine</t>
  </si>
  <si>
    <t>UKUPNO PLAN RASHODA 2016. GODINE (Kol.4+6+7)</t>
  </si>
  <si>
    <t>Ur. Broj:</t>
  </si>
  <si>
    <t>Ur. Broj: 3225</t>
  </si>
  <si>
    <t>Zagreb,        28.12.2015.</t>
  </si>
  <si>
    <t xml:space="preserve">Ur. Broj: </t>
  </si>
  <si>
    <t>PRENESENI VIŠAK PRIHODA PO ZR-u</t>
  </si>
  <si>
    <t>SREDSTVA DRŽAVNOG I OSTALIH LOKALNIH PRORAČUNA, DONACIJE, POMOĆI</t>
  </si>
  <si>
    <t>Zagreb, 21. prosinac 2016.g.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</si>
</sst>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7"/>
      <name val="Arial Narrow"/>
      <family val="2"/>
    </font>
    <font>
      <sz val="9"/>
      <color indexed="17"/>
      <name val="Arial Narrow"/>
      <family val="2"/>
    </font>
    <font>
      <sz val="9"/>
      <color indexed="4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rgb="FF00B050"/>
      <name val="Arial Narrow"/>
      <family val="2"/>
    </font>
    <font>
      <sz val="9"/>
      <color rgb="FF00B050"/>
      <name val="Arial Narrow"/>
      <family val="2"/>
    </font>
    <font>
      <sz val="9"/>
      <color rgb="FF00B0F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4" fontId="42" fillId="0" borderId="0" xfId="0" applyNumberFormat="1" applyFont="1" applyAlignment="1">
      <alignment/>
    </xf>
    <xf numFmtId="4" fontId="44" fillId="33" borderId="10" xfId="0" applyNumberFormat="1" applyFont="1" applyFill="1" applyBorder="1" applyAlignment="1">
      <alignment horizontal="right" vertical="center" wrapText="1"/>
    </xf>
    <xf numFmtId="4" fontId="44" fillId="34" borderId="10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4" fillId="34" borderId="10" xfId="0" applyNumberFormat="1" applyFon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4" fontId="44" fillId="34" borderId="10" xfId="0" applyNumberFormat="1" applyFont="1" applyFill="1" applyBorder="1" applyAlignment="1">
      <alignment vertical="center"/>
    </xf>
    <xf numFmtId="4" fontId="3" fillId="33" borderId="10" xfId="42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164" fontId="3" fillId="33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6" fillId="0" borderId="14" xfId="0" applyFont="1" applyBorder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right"/>
    </xf>
    <xf numFmtId="164" fontId="45" fillId="0" borderId="10" xfId="0" applyNumberFormat="1" applyFont="1" applyFill="1" applyBorder="1" applyAlignment="1">
      <alignment horizontal="right" vertical="center" wrapText="1"/>
    </xf>
    <xf numFmtId="164" fontId="44" fillId="0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64" fontId="3" fillId="33" borderId="10" xfId="0" applyNumberFormat="1" applyFont="1" applyFill="1" applyBorder="1" applyAlignment="1">
      <alignment vertical="center" wrapText="1"/>
    </xf>
    <xf numFmtId="0" fontId="42" fillId="33" borderId="0" xfId="0" applyFont="1" applyFill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4" fontId="44" fillId="33" borderId="10" xfId="0" applyNumberFormat="1" applyFont="1" applyFill="1" applyBorder="1" applyAlignment="1">
      <alignment horizontal="right" vertical="center" wrapText="1"/>
    </xf>
    <xf numFmtId="4" fontId="44" fillId="34" borderId="10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4" fillId="34" borderId="10" xfId="0" applyNumberFormat="1" applyFon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4" fontId="44" fillId="34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164" fontId="45" fillId="0" borderId="10" xfId="0" applyNumberFormat="1" applyFont="1" applyFill="1" applyBorder="1" applyAlignment="1">
      <alignment horizontal="right" vertical="center" wrapText="1"/>
    </xf>
    <xf numFmtId="164" fontId="44" fillId="0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vertical="center" wrapText="1"/>
    </xf>
    <xf numFmtId="164" fontId="4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view="pageLayout" workbookViewId="0" topLeftCell="A1">
      <selection activeCell="D8" sqref="D8"/>
    </sheetView>
  </sheetViews>
  <sheetFormatPr defaultColWidth="9.140625" defaultRowHeight="15"/>
  <cols>
    <col min="1" max="1" width="6.421875" style="49" customWidth="1"/>
    <col min="2" max="2" width="10.7109375" style="49" customWidth="1"/>
    <col min="3" max="3" width="33.28125" style="49" customWidth="1"/>
    <col min="4" max="4" width="16.8515625" style="49" customWidth="1"/>
    <col min="5" max="6" width="14.8515625" style="49" customWidth="1"/>
    <col min="7" max="7" width="12.57421875" style="49" customWidth="1"/>
    <col min="8" max="8" width="13.421875" style="49" customWidth="1"/>
    <col min="9" max="16384" width="9.140625" style="49" customWidth="1"/>
  </cols>
  <sheetData>
    <row r="1" spans="1:8" ht="94.5">
      <c r="A1" s="2" t="s">
        <v>100</v>
      </c>
      <c r="B1" s="2" t="s">
        <v>101</v>
      </c>
      <c r="C1" s="3" t="s">
        <v>2</v>
      </c>
      <c r="D1" s="51" t="s">
        <v>96</v>
      </c>
      <c r="E1" s="2" t="s">
        <v>112</v>
      </c>
      <c r="F1" s="2" t="s">
        <v>111</v>
      </c>
      <c r="G1" s="2" t="s">
        <v>98</v>
      </c>
      <c r="H1" s="51" t="s">
        <v>99</v>
      </c>
    </row>
    <row r="2" spans="1:8" ht="15">
      <c r="A2" s="2">
        <v>1</v>
      </c>
      <c r="B2" s="2">
        <v>2</v>
      </c>
      <c r="C2" s="3">
        <v>3</v>
      </c>
      <c r="D2" s="51">
        <v>4</v>
      </c>
      <c r="E2" s="2">
        <v>6</v>
      </c>
      <c r="F2" s="2">
        <v>7</v>
      </c>
      <c r="G2" s="2">
        <v>8</v>
      </c>
      <c r="H2" s="52">
        <v>9</v>
      </c>
    </row>
    <row r="3" spans="1:8" ht="30.75" customHeight="1">
      <c r="A3" s="72" t="s">
        <v>92</v>
      </c>
      <c r="B3" s="73"/>
      <c r="C3" s="74"/>
      <c r="D3" s="58">
        <f>D4+D59+D95</f>
        <v>13873048</v>
      </c>
      <c r="E3" s="58">
        <f>E4+E59+E95</f>
        <v>80000</v>
      </c>
      <c r="F3" s="58">
        <f>F4+F59+F95</f>
        <v>0</v>
      </c>
      <c r="G3" s="58">
        <f>G4+G59+G95</f>
        <v>14239952</v>
      </c>
      <c r="H3" s="58">
        <f>H4+H59+H95</f>
        <v>28193000</v>
      </c>
    </row>
    <row r="4" spans="1:8" ht="37.5" customHeight="1">
      <c r="A4" s="75" t="s">
        <v>94</v>
      </c>
      <c r="B4" s="76"/>
      <c r="C4" s="77"/>
      <c r="D4" s="59">
        <f>D5</f>
        <v>12133048</v>
      </c>
      <c r="E4" s="59">
        <f>E5</f>
        <v>0</v>
      </c>
      <c r="F4" s="59">
        <f>F5</f>
        <v>0</v>
      </c>
      <c r="G4" s="59">
        <f>G5</f>
        <v>4194452</v>
      </c>
      <c r="H4" s="59">
        <f>H5</f>
        <v>16327500</v>
      </c>
    </row>
    <row r="5" spans="1:8" ht="15">
      <c r="A5" s="6"/>
      <c r="B5" s="7">
        <v>3</v>
      </c>
      <c r="C5" s="8" t="s">
        <v>5</v>
      </c>
      <c r="D5" s="60">
        <f>D6+D15+D47+D52+D55</f>
        <v>12133048</v>
      </c>
      <c r="E5" s="60">
        <f>E6+E15+E47+E52+E55</f>
        <v>0</v>
      </c>
      <c r="F5" s="60">
        <f>F6+F15+F47+F52+F55</f>
        <v>0</v>
      </c>
      <c r="G5" s="60">
        <f>G6+G15+G47+G52+G55</f>
        <v>4194452</v>
      </c>
      <c r="H5" s="60">
        <f>H6+H15+H47+H52+H55</f>
        <v>16327500</v>
      </c>
    </row>
    <row r="6" spans="1:8" ht="15">
      <c r="A6" s="9"/>
      <c r="B6" s="7">
        <v>31</v>
      </c>
      <c r="C6" s="8" t="s">
        <v>6</v>
      </c>
      <c r="D6" s="60">
        <f>D7+D10+D12</f>
        <v>7345740</v>
      </c>
      <c r="E6" s="60">
        <f>E7+E10+E12</f>
        <v>0</v>
      </c>
      <c r="F6" s="60">
        <f>F7+F10+F12</f>
        <v>0</v>
      </c>
      <c r="G6" s="60">
        <f>G7+G10+G12</f>
        <v>935210</v>
      </c>
      <c r="H6" s="60">
        <f>H7+H10+H12</f>
        <v>8280950</v>
      </c>
    </row>
    <row r="7" spans="1:8" ht="15">
      <c r="A7" s="9"/>
      <c r="B7" s="7">
        <v>311</v>
      </c>
      <c r="C7" s="8" t="s">
        <v>62</v>
      </c>
      <c r="D7" s="60">
        <f>SUM(D8:D9)</f>
        <v>6082020</v>
      </c>
      <c r="E7" s="60">
        <f>SUM(E8:E9)</f>
        <v>0</v>
      </c>
      <c r="F7" s="60">
        <f>SUM(F8:F9)</f>
        <v>0</v>
      </c>
      <c r="G7" s="60">
        <f>SUM(G8:G9)</f>
        <v>817080</v>
      </c>
      <c r="H7" s="60">
        <f>SUM(H8:H9)</f>
        <v>6899100</v>
      </c>
    </row>
    <row r="8" spans="1:8" ht="15">
      <c r="A8" s="6">
        <v>1</v>
      </c>
      <c r="B8" s="3">
        <v>3111</v>
      </c>
      <c r="C8" s="10" t="s">
        <v>7</v>
      </c>
      <c r="D8" s="53">
        <v>6082020</v>
      </c>
      <c r="E8" s="67"/>
      <c r="F8" s="67"/>
      <c r="G8" s="12">
        <f>(H8-D8-E8-F8)</f>
        <v>747980</v>
      </c>
      <c r="H8" s="53">
        <v>6830000</v>
      </c>
    </row>
    <row r="9" spans="1:8" ht="15">
      <c r="A9" s="6">
        <v>2</v>
      </c>
      <c r="B9" s="3">
        <v>3112</v>
      </c>
      <c r="C9" s="10" t="s">
        <v>72</v>
      </c>
      <c r="D9" s="53">
        <v>0</v>
      </c>
      <c r="E9" s="67"/>
      <c r="F9" s="67"/>
      <c r="G9" s="12">
        <f>(H9-D9-E9-F9)</f>
        <v>69100</v>
      </c>
      <c r="H9" s="53">
        <v>69100</v>
      </c>
    </row>
    <row r="10" spans="1:8" ht="15">
      <c r="A10" s="9"/>
      <c r="B10" s="7">
        <v>312</v>
      </c>
      <c r="C10" s="8" t="s">
        <v>8</v>
      </c>
      <c r="D10" s="60">
        <f>D11</f>
        <v>187670</v>
      </c>
      <c r="E10" s="60">
        <f>E11</f>
        <v>0</v>
      </c>
      <c r="F10" s="60">
        <f>F11</f>
        <v>0</v>
      </c>
      <c r="G10" s="60">
        <f>G11</f>
        <v>6180</v>
      </c>
      <c r="H10" s="60">
        <f>H11</f>
        <v>193850</v>
      </c>
    </row>
    <row r="11" spans="1:8" ht="15">
      <c r="A11" s="6">
        <v>3</v>
      </c>
      <c r="B11" s="3">
        <v>3121</v>
      </c>
      <c r="C11" s="10" t="s">
        <v>8</v>
      </c>
      <c r="D11" s="53">
        <v>187670</v>
      </c>
      <c r="E11" s="67"/>
      <c r="F11" s="67"/>
      <c r="G11" s="12">
        <f>(H11-D11-E11-F11)</f>
        <v>6180</v>
      </c>
      <c r="H11" s="70">
        <v>193850</v>
      </c>
    </row>
    <row r="12" spans="1:8" ht="15">
      <c r="A12" s="9"/>
      <c r="B12" s="7">
        <v>313</v>
      </c>
      <c r="C12" s="8" t="s">
        <v>63</v>
      </c>
      <c r="D12" s="60">
        <f>SUM(D13:D14)</f>
        <v>1076050</v>
      </c>
      <c r="E12" s="60">
        <f>SUM(E13:E14)</f>
        <v>0</v>
      </c>
      <c r="F12" s="60">
        <f>SUM(F13:F14)</f>
        <v>0</v>
      </c>
      <c r="G12" s="60">
        <f>SUM(G13:G14)</f>
        <v>111950</v>
      </c>
      <c r="H12" s="60">
        <f>SUM(H13:H14)</f>
        <v>1188000</v>
      </c>
    </row>
    <row r="13" spans="1:8" ht="15">
      <c r="A13" s="6">
        <v>4</v>
      </c>
      <c r="B13" s="3">
        <v>3132</v>
      </c>
      <c r="C13" s="10" t="s">
        <v>9</v>
      </c>
      <c r="D13" s="53">
        <v>969630</v>
      </c>
      <c r="E13" s="67"/>
      <c r="F13" s="67"/>
      <c r="G13" s="12">
        <f>(H13-D13-E13-F13)</f>
        <v>100370</v>
      </c>
      <c r="H13" s="53">
        <v>1070000</v>
      </c>
    </row>
    <row r="14" spans="1:8" ht="15">
      <c r="A14" s="6">
        <v>5</v>
      </c>
      <c r="B14" s="3">
        <v>3133</v>
      </c>
      <c r="C14" s="10" t="s">
        <v>10</v>
      </c>
      <c r="D14" s="53">
        <v>106420</v>
      </c>
      <c r="E14" s="67"/>
      <c r="F14" s="67"/>
      <c r="G14" s="12">
        <f>(H14-D14-E14-F14)</f>
        <v>11580</v>
      </c>
      <c r="H14" s="53">
        <v>118000</v>
      </c>
    </row>
    <row r="15" spans="1:8" ht="15">
      <c r="A15" s="9"/>
      <c r="B15" s="7">
        <v>32</v>
      </c>
      <c r="C15" s="8" t="s">
        <v>11</v>
      </c>
      <c r="D15" s="60">
        <f>SUM(D16+D21+D28+D38+D40)</f>
        <v>4702716</v>
      </c>
      <c r="E15" s="60">
        <f>SUM(E16+E21+E28+E38+E40)</f>
        <v>0</v>
      </c>
      <c r="F15" s="60">
        <f>SUM(F16+F21+F28+F38+F40)</f>
        <v>0</v>
      </c>
      <c r="G15" s="60">
        <f>SUM(G16+G21+G28+G38+G40)</f>
        <v>2660634</v>
      </c>
      <c r="H15" s="60">
        <f>SUM(H16+H21+H28+H38+H40)</f>
        <v>7363350</v>
      </c>
    </row>
    <row r="16" spans="1:8" ht="15">
      <c r="A16" s="9"/>
      <c r="B16" s="7">
        <v>321</v>
      </c>
      <c r="C16" s="8" t="s">
        <v>64</v>
      </c>
      <c r="D16" s="60">
        <f>SUM(D17:D20)</f>
        <v>290600</v>
      </c>
      <c r="E16" s="60">
        <f>SUM(E17:E20)</f>
        <v>0</v>
      </c>
      <c r="F16" s="60">
        <f>SUM(F17:F20)</f>
        <v>0</v>
      </c>
      <c r="G16" s="60">
        <f>SUM(G17:G20)</f>
        <v>88900</v>
      </c>
      <c r="H16" s="60">
        <f>SUM(H17:H20)</f>
        <v>379500</v>
      </c>
    </row>
    <row r="17" spans="1:8" ht="15">
      <c r="A17" s="6">
        <v>6</v>
      </c>
      <c r="B17" s="3">
        <v>3211</v>
      </c>
      <c r="C17" s="10" t="s">
        <v>12</v>
      </c>
      <c r="D17" s="53">
        <v>0</v>
      </c>
      <c r="E17" s="67"/>
      <c r="F17" s="67"/>
      <c r="G17" s="12">
        <f>(H17-D17-E17-F17)</f>
        <v>0</v>
      </c>
      <c r="H17" s="53">
        <v>0</v>
      </c>
    </row>
    <row r="18" spans="1:8" ht="18.75" customHeight="1">
      <c r="A18" s="6">
        <v>7</v>
      </c>
      <c r="B18" s="3">
        <v>3212</v>
      </c>
      <c r="C18" s="14" t="s">
        <v>86</v>
      </c>
      <c r="D18" s="53">
        <v>290000</v>
      </c>
      <c r="E18" s="67"/>
      <c r="F18" s="67"/>
      <c r="G18" s="12">
        <f aca="true" t="shared" si="0" ref="G18:G26">(H18-D18-E18-F18)</f>
        <v>0</v>
      </c>
      <c r="H18" s="53">
        <v>290000</v>
      </c>
    </row>
    <row r="19" spans="1:8" ht="15">
      <c r="A19" s="6">
        <v>8</v>
      </c>
      <c r="B19" s="3">
        <v>3213</v>
      </c>
      <c r="C19" s="10" t="s">
        <v>13</v>
      </c>
      <c r="D19" s="53">
        <v>600</v>
      </c>
      <c r="E19" s="67"/>
      <c r="F19" s="67"/>
      <c r="G19" s="12">
        <f t="shared" si="0"/>
        <v>87400</v>
      </c>
      <c r="H19" s="53">
        <v>88000</v>
      </c>
    </row>
    <row r="20" spans="1:8" ht="15">
      <c r="A20" s="6">
        <v>9</v>
      </c>
      <c r="B20" s="3">
        <v>3214</v>
      </c>
      <c r="C20" s="10" t="s">
        <v>89</v>
      </c>
      <c r="D20" s="53"/>
      <c r="E20" s="67"/>
      <c r="F20" s="67"/>
      <c r="G20" s="12">
        <f t="shared" si="0"/>
        <v>1500</v>
      </c>
      <c r="H20" s="53">
        <v>1500</v>
      </c>
    </row>
    <row r="21" spans="1:8" ht="15">
      <c r="A21" s="9"/>
      <c r="B21" s="7">
        <v>322</v>
      </c>
      <c r="C21" s="8" t="s">
        <v>65</v>
      </c>
      <c r="D21" s="60">
        <f>SUM(D22:D27)</f>
        <v>2158116</v>
      </c>
      <c r="E21" s="60">
        <f>SUM(E22:E27)</f>
        <v>0</v>
      </c>
      <c r="F21" s="60">
        <f>SUM(F22:F27)</f>
        <v>0</v>
      </c>
      <c r="G21" s="60">
        <f>SUM(G22:G27)</f>
        <v>443834</v>
      </c>
      <c r="H21" s="60">
        <f>SUM(H22:H27)</f>
        <v>2601950</v>
      </c>
    </row>
    <row r="22" spans="1:8" ht="15">
      <c r="A22" s="6">
        <v>10</v>
      </c>
      <c r="B22" s="3">
        <v>3221</v>
      </c>
      <c r="C22" s="10" t="s">
        <v>14</v>
      </c>
      <c r="D22" s="53">
        <v>135000</v>
      </c>
      <c r="E22" s="67"/>
      <c r="F22" s="67"/>
      <c r="G22" s="12">
        <f t="shared" si="0"/>
        <v>106950</v>
      </c>
      <c r="H22" s="53">
        <v>241950</v>
      </c>
    </row>
    <row r="23" spans="1:8" ht="15">
      <c r="A23" s="6">
        <v>11</v>
      </c>
      <c r="B23" s="3">
        <v>3222</v>
      </c>
      <c r="C23" s="10" t="s">
        <v>15</v>
      </c>
      <c r="D23" s="53">
        <v>1116</v>
      </c>
      <c r="E23" s="67"/>
      <c r="F23" s="67"/>
      <c r="G23" s="12">
        <f t="shared" si="0"/>
        <v>48884</v>
      </c>
      <c r="H23" s="53">
        <v>50000</v>
      </c>
    </row>
    <row r="24" spans="1:8" ht="15">
      <c r="A24" s="6">
        <v>12</v>
      </c>
      <c r="B24" s="3">
        <v>3223</v>
      </c>
      <c r="C24" s="10" t="s">
        <v>74</v>
      </c>
      <c r="D24" s="53">
        <v>2000000</v>
      </c>
      <c r="E24" s="67"/>
      <c r="F24" s="67"/>
      <c r="G24" s="12">
        <f t="shared" si="0"/>
        <v>100000</v>
      </c>
      <c r="H24" s="53">
        <v>2100000</v>
      </c>
    </row>
    <row r="25" spans="1:8" ht="15">
      <c r="A25" s="6">
        <v>13</v>
      </c>
      <c r="B25" s="3">
        <v>3224</v>
      </c>
      <c r="C25" s="45" t="s">
        <v>85</v>
      </c>
      <c r="D25" s="53">
        <v>15000</v>
      </c>
      <c r="E25" s="67"/>
      <c r="F25" s="67"/>
      <c r="G25" s="12">
        <f t="shared" si="0"/>
        <v>85000</v>
      </c>
      <c r="H25" s="53">
        <v>100000</v>
      </c>
    </row>
    <row r="26" spans="1:8" ht="15">
      <c r="A26" s="6">
        <v>14</v>
      </c>
      <c r="B26" s="3">
        <v>3225</v>
      </c>
      <c r="C26" s="10" t="s">
        <v>17</v>
      </c>
      <c r="D26" s="53">
        <v>7000</v>
      </c>
      <c r="E26" s="67"/>
      <c r="F26" s="67"/>
      <c r="G26" s="12">
        <f t="shared" si="0"/>
        <v>53000</v>
      </c>
      <c r="H26" s="53">
        <v>60000</v>
      </c>
    </row>
    <row r="27" spans="1:8" ht="15">
      <c r="A27" s="6">
        <v>15</v>
      </c>
      <c r="B27" s="3">
        <v>3227</v>
      </c>
      <c r="C27" s="10" t="s">
        <v>79</v>
      </c>
      <c r="D27" s="53">
        <v>0</v>
      </c>
      <c r="E27" s="67"/>
      <c r="F27" s="67"/>
      <c r="G27" s="12">
        <f>(H27-D27-E27)</f>
        <v>50000</v>
      </c>
      <c r="H27" s="53">
        <v>50000</v>
      </c>
    </row>
    <row r="28" spans="1:8" ht="15">
      <c r="A28" s="9"/>
      <c r="B28" s="7">
        <v>323</v>
      </c>
      <c r="C28" s="8" t="s">
        <v>66</v>
      </c>
      <c r="D28" s="60">
        <f>SUM(D29:D37)</f>
        <v>1954000</v>
      </c>
      <c r="E28" s="60">
        <f>SUM(E29:E37)</f>
        <v>0</v>
      </c>
      <c r="F28" s="60">
        <f>SUM(F29:F37)</f>
        <v>0</v>
      </c>
      <c r="G28" s="60">
        <f>SUM(G29:G37)</f>
        <v>1890000</v>
      </c>
      <c r="H28" s="60">
        <f>SUM(H29:H37)</f>
        <v>3844000</v>
      </c>
    </row>
    <row r="29" spans="1:8" ht="15">
      <c r="A29" s="6">
        <v>16</v>
      </c>
      <c r="B29" s="3">
        <v>3231</v>
      </c>
      <c r="C29" s="10" t="s">
        <v>18</v>
      </c>
      <c r="D29" s="53">
        <v>20000</v>
      </c>
      <c r="E29" s="67"/>
      <c r="F29" s="67"/>
      <c r="G29" s="12">
        <f aca="true" t="shared" si="1" ref="G29:G46">(H29-D29-E29-F29)</f>
        <v>221000</v>
      </c>
      <c r="H29" s="53">
        <v>241000</v>
      </c>
    </row>
    <row r="30" spans="1:8" ht="15">
      <c r="A30" s="6">
        <v>17</v>
      </c>
      <c r="B30" s="3">
        <v>3232</v>
      </c>
      <c r="C30" s="10" t="s">
        <v>19</v>
      </c>
      <c r="D30" s="53">
        <v>1300000</v>
      </c>
      <c r="E30" s="53"/>
      <c r="F30" s="53"/>
      <c r="G30" s="53">
        <v>163000</v>
      </c>
      <c r="H30" s="53">
        <v>1463000</v>
      </c>
    </row>
    <row r="31" spans="1:8" ht="15">
      <c r="A31" s="6">
        <v>18</v>
      </c>
      <c r="B31" s="3">
        <v>3233</v>
      </c>
      <c r="C31" s="10" t="s">
        <v>52</v>
      </c>
      <c r="D31" s="53"/>
      <c r="E31" s="67"/>
      <c r="F31" s="67"/>
      <c r="G31" s="12">
        <f t="shared" si="1"/>
        <v>80000</v>
      </c>
      <c r="H31" s="53">
        <v>80000</v>
      </c>
    </row>
    <row r="32" spans="1:8" ht="15">
      <c r="A32" s="6">
        <v>19</v>
      </c>
      <c r="B32" s="3">
        <v>3234</v>
      </c>
      <c r="C32" s="10" t="s">
        <v>20</v>
      </c>
      <c r="D32" s="53">
        <v>266000</v>
      </c>
      <c r="E32" s="67"/>
      <c r="F32" s="67"/>
      <c r="G32" s="12">
        <f t="shared" si="1"/>
        <v>54000</v>
      </c>
      <c r="H32" s="53">
        <v>320000</v>
      </c>
    </row>
    <row r="33" spans="1:8" ht="15">
      <c r="A33" s="6">
        <v>20</v>
      </c>
      <c r="B33" s="3">
        <v>3235</v>
      </c>
      <c r="C33" s="10" t="s">
        <v>61</v>
      </c>
      <c r="D33" s="53">
        <v>68000</v>
      </c>
      <c r="E33" s="67"/>
      <c r="F33" s="67"/>
      <c r="G33" s="12"/>
      <c r="H33" s="53">
        <v>20000</v>
      </c>
    </row>
    <row r="34" spans="1:8" ht="15">
      <c r="A34" s="6">
        <v>21</v>
      </c>
      <c r="B34" s="3">
        <v>3236</v>
      </c>
      <c r="C34" s="10" t="s">
        <v>21</v>
      </c>
      <c r="D34" s="53">
        <v>0</v>
      </c>
      <c r="E34" s="67"/>
      <c r="F34" s="67"/>
      <c r="G34" s="12">
        <f t="shared" si="1"/>
        <v>50000</v>
      </c>
      <c r="H34" s="53">
        <v>50000</v>
      </c>
    </row>
    <row r="35" spans="1:8" ht="15">
      <c r="A35" s="6">
        <v>22</v>
      </c>
      <c r="B35" s="3">
        <v>3237</v>
      </c>
      <c r="C35" s="10" t="s">
        <v>22</v>
      </c>
      <c r="D35" s="53">
        <v>150000</v>
      </c>
      <c r="E35" s="67"/>
      <c r="F35" s="67"/>
      <c r="G35" s="12">
        <v>742000</v>
      </c>
      <c r="H35" s="53">
        <v>940000</v>
      </c>
    </row>
    <row r="36" spans="1:8" ht="15">
      <c r="A36" s="6">
        <v>23</v>
      </c>
      <c r="B36" s="3">
        <v>3238</v>
      </c>
      <c r="C36" s="10" t="s">
        <v>23</v>
      </c>
      <c r="D36" s="53">
        <v>150000</v>
      </c>
      <c r="E36" s="67"/>
      <c r="F36" s="67"/>
      <c r="G36" s="12">
        <f t="shared" si="1"/>
        <v>300000</v>
      </c>
      <c r="H36" s="53">
        <v>450000</v>
      </c>
    </row>
    <row r="37" spans="1:8" ht="15">
      <c r="A37" s="6">
        <v>24</v>
      </c>
      <c r="B37" s="3">
        <v>3239</v>
      </c>
      <c r="C37" s="10" t="s">
        <v>73</v>
      </c>
      <c r="D37" s="53">
        <v>0</v>
      </c>
      <c r="E37" s="67"/>
      <c r="F37" s="67"/>
      <c r="G37" s="12">
        <f t="shared" si="1"/>
        <v>280000</v>
      </c>
      <c r="H37" s="53">
        <v>280000</v>
      </c>
    </row>
    <row r="38" spans="1:8" ht="15">
      <c r="A38" s="9"/>
      <c r="B38" s="7">
        <v>324</v>
      </c>
      <c r="C38" s="8" t="s">
        <v>80</v>
      </c>
      <c r="D38" s="60">
        <f>SUM(D39)</f>
        <v>0</v>
      </c>
      <c r="E38" s="60">
        <f>SUM(E39)</f>
        <v>0</v>
      </c>
      <c r="F38" s="60">
        <f>SUM(F39)</f>
        <v>0</v>
      </c>
      <c r="G38" s="60">
        <f>SUM(G39)</f>
        <v>66000</v>
      </c>
      <c r="H38" s="60">
        <f>SUM(H39)</f>
        <v>66000</v>
      </c>
    </row>
    <row r="39" spans="1:8" ht="15">
      <c r="A39" s="6">
        <v>25</v>
      </c>
      <c r="B39" s="3">
        <v>3241</v>
      </c>
      <c r="C39" s="10" t="s">
        <v>80</v>
      </c>
      <c r="D39" s="53"/>
      <c r="E39" s="67"/>
      <c r="F39" s="67"/>
      <c r="G39" s="12">
        <f t="shared" si="1"/>
        <v>66000</v>
      </c>
      <c r="H39" s="53">
        <v>66000</v>
      </c>
    </row>
    <row r="40" spans="1:8" ht="16.5" customHeight="1">
      <c r="A40" s="9"/>
      <c r="B40" s="7">
        <v>329</v>
      </c>
      <c r="C40" s="15" t="s">
        <v>29</v>
      </c>
      <c r="D40" s="60">
        <f>SUM(D41:D46)</f>
        <v>300000</v>
      </c>
      <c r="E40" s="60">
        <f>SUM(E41:E46)</f>
        <v>0</v>
      </c>
      <c r="F40" s="60">
        <f>SUM(F41:F46)</f>
        <v>0</v>
      </c>
      <c r="G40" s="60">
        <f>SUM(G41:G46)</f>
        <v>171900</v>
      </c>
      <c r="H40" s="60">
        <f>SUM(H41:H46)</f>
        <v>471900</v>
      </c>
    </row>
    <row r="41" spans="1:8" ht="30" customHeight="1">
      <c r="A41" s="6">
        <v>26</v>
      </c>
      <c r="B41" s="3">
        <v>3291</v>
      </c>
      <c r="C41" s="14" t="s">
        <v>25</v>
      </c>
      <c r="D41" s="53">
        <v>20000</v>
      </c>
      <c r="E41" s="67"/>
      <c r="F41" s="67"/>
      <c r="G41" s="12">
        <f t="shared" si="1"/>
        <v>20000</v>
      </c>
      <c r="H41" s="53">
        <v>40000</v>
      </c>
    </row>
    <row r="42" spans="1:8" ht="15">
      <c r="A42" s="6">
        <v>27</v>
      </c>
      <c r="B42" s="3">
        <v>3292</v>
      </c>
      <c r="C42" s="10" t="s">
        <v>26</v>
      </c>
      <c r="D42" s="53">
        <v>280000</v>
      </c>
      <c r="E42" s="67"/>
      <c r="F42" s="67"/>
      <c r="G42" s="12">
        <f t="shared" si="1"/>
        <v>41000</v>
      </c>
      <c r="H42" s="53">
        <v>321000</v>
      </c>
    </row>
    <row r="43" spans="1:8" ht="15">
      <c r="A43" s="6">
        <v>28</v>
      </c>
      <c r="B43" s="3">
        <v>3293</v>
      </c>
      <c r="C43" s="10" t="s">
        <v>27</v>
      </c>
      <c r="D43" s="53"/>
      <c r="E43" s="67"/>
      <c r="F43" s="67"/>
      <c r="G43" s="12">
        <f t="shared" si="1"/>
        <v>50000</v>
      </c>
      <c r="H43" s="53">
        <v>50000</v>
      </c>
    </row>
    <row r="44" spans="1:8" ht="15">
      <c r="A44" s="6">
        <v>29</v>
      </c>
      <c r="B44" s="3">
        <v>3294</v>
      </c>
      <c r="C44" s="10" t="s">
        <v>28</v>
      </c>
      <c r="D44" s="30">
        <v>0</v>
      </c>
      <c r="E44" s="67"/>
      <c r="F44" s="67"/>
      <c r="G44" s="12">
        <f t="shared" si="1"/>
        <v>2400</v>
      </c>
      <c r="H44" s="53">
        <v>2400</v>
      </c>
    </row>
    <row r="45" spans="1:8" ht="15">
      <c r="A45" s="6">
        <v>30</v>
      </c>
      <c r="B45" s="3">
        <v>3295</v>
      </c>
      <c r="C45" s="10" t="s">
        <v>75</v>
      </c>
      <c r="D45" s="30"/>
      <c r="E45" s="67"/>
      <c r="F45" s="67"/>
      <c r="G45" s="12">
        <f t="shared" si="1"/>
        <v>28500</v>
      </c>
      <c r="H45" s="53">
        <v>28500</v>
      </c>
    </row>
    <row r="46" spans="1:8" ht="15">
      <c r="A46" s="6">
        <v>31</v>
      </c>
      <c r="B46" s="3">
        <v>3299</v>
      </c>
      <c r="C46" s="10" t="s">
        <v>29</v>
      </c>
      <c r="D46" s="65"/>
      <c r="E46" s="67"/>
      <c r="F46" s="67"/>
      <c r="G46" s="12">
        <f t="shared" si="1"/>
        <v>30000</v>
      </c>
      <c r="H46" s="53">
        <v>30000</v>
      </c>
    </row>
    <row r="47" spans="1:8" ht="15">
      <c r="A47" s="9"/>
      <c r="B47" s="7">
        <v>34</v>
      </c>
      <c r="C47" s="8" t="s">
        <v>30</v>
      </c>
      <c r="D47" s="60">
        <f>D48</f>
        <v>84592</v>
      </c>
      <c r="E47" s="60">
        <f>E48</f>
        <v>0</v>
      </c>
      <c r="F47" s="60">
        <f>F48</f>
        <v>0</v>
      </c>
      <c r="G47" s="60">
        <f>G48</f>
        <v>598608</v>
      </c>
      <c r="H47" s="60">
        <f>H48</f>
        <v>683200</v>
      </c>
    </row>
    <row r="48" spans="1:8" ht="15">
      <c r="A48" s="9"/>
      <c r="B48" s="7">
        <v>343</v>
      </c>
      <c r="C48" s="8" t="s">
        <v>67</v>
      </c>
      <c r="D48" s="60">
        <f>SUM(D49:D51)</f>
        <v>84592</v>
      </c>
      <c r="E48" s="60">
        <f>SUM(E49:E51)</f>
        <v>0</v>
      </c>
      <c r="F48" s="60">
        <f>SUM(F49:F51)</f>
        <v>0</v>
      </c>
      <c r="G48" s="60">
        <f>SUM(G49:G51)</f>
        <v>598608</v>
      </c>
      <c r="H48" s="60">
        <f>SUM(H49:H51)</f>
        <v>683200</v>
      </c>
    </row>
    <row r="49" spans="1:8" ht="15">
      <c r="A49" s="6">
        <v>32</v>
      </c>
      <c r="B49" s="3">
        <v>3431</v>
      </c>
      <c r="C49" s="10" t="s">
        <v>31</v>
      </c>
      <c r="D49" s="53">
        <v>84592</v>
      </c>
      <c r="E49" s="67"/>
      <c r="F49" s="67"/>
      <c r="G49" s="12">
        <f>(H49-D49-E49-F49)</f>
        <v>565408</v>
      </c>
      <c r="H49" s="53">
        <v>650000</v>
      </c>
    </row>
    <row r="50" spans="1:8" ht="15">
      <c r="A50" s="6">
        <v>33</v>
      </c>
      <c r="B50" s="3">
        <v>3432</v>
      </c>
      <c r="C50" s="10" t="s">
        <v>32</v>
      </c>
      <c r="D50" s="53"/>
      <c r="E50" s="67"/>
      <c r="F50" s="67"/>
      <c r="G50" s="12">
        <f>(H50-D50-E50-F50)</f>
        <v>30000</v>
      </c>
      <c r="H50" s="53">
        <v>30000</v>
      </c>
    </row>
    <row r="51" spans="1:8" ht="15">
      <c r="A51" s="6">
        <v>34</v>
      </c>
      <c r="B51" s="3">
        <v>3433</v>
      </c>
      <c r="C51" s="10" t="s">
        <v>33</v>
      </c>
      <c r="D51" s="53"/>
      <c r="E51" s="67"/>
      <c r="F51" s="67"/>
      <c r="G51" s="12">
        <f>(H51-D51-E51-F51)</f>
        <v>3200</v>
      </c>
      <c r="H51" s="53">
        <v>3200</v>
      </c>
    </row>
    <row r="52" spans="1:8" ht="15">
      <c r="A52" s="9"/>
      <c r="B52" s="7">
        <v>37</v>
      </c>
      <c r="C52" s="8" t="s">
        <v>82</v>
      </c>
      <c r="D52" s="60">
        <f>D53</f>
        <v>0</v>
      </c>
      <c r="E52" s="60">
        <f>E53</f>
        <v>0</v>
      </c>
      <c r="F52" s="60">
        <f>F53</f>
        <v>0</v>
      </c>
      <c r="G52" s="60">
        <f>G53</f>
        <v>0</v>
      </c>
      <c r="H52" s="60">
        <f>H53</f>
        <v>0</v>
      </c>
    </row>
    <row r="53" spans="1:8" ht="15">
      <c r="A53" s="9"/>
      <c r="B53" s="7">
        <v>372</v>
      </c>
      <c r="C53" s="8" t="s">
        <v>81</v>
      </c>
      <c r="D53" s="60">
        <f>SUM(D54)</f>
        <v>0</v>
      </c>
      <c r="E53" s="60">
        <f>SUM(E54)</f>
        <v>0</v>
      </c>
      <c r="F53" s="60">
        <f>SUM(F54)</f>
        <v>0</v>
      </c>
      <c r="G53" s="60">
        <f>SUM(G54)</f>
        <v>0</v>
      </c>
      <c r="H53" s="60">
        <f>SUM(H54)</f>
        <v>0</v>
      </c>
    </row>
    <row r="54" spans="1:8" ht="15">
      <c r="A54" s="6">
        <v>35</v>
      </c>
      <c r="B54" s="3">
        <v>3721</v>
      </c>
      <c r="C54" s="10" t="s">
        <v>76</v>
      </c>
      <c r="D54" s="53">
        <v>0</v>
      </c>
      <c r="E54" s="67"/>
      <c r="F54" s="67"/>
      <c r="G54" s="12">
        <f>(H54-D54-E54-F54)</f>
        <v>0</v>
      </c>
      <c r="H54" s="53">
        <v>0</v>
      </c>
    </row>
    <row r="55" spans="1:8" ht="15">
      <c r="A55" s="6"/>
      <c r="B55" s="7">
        <v>38</v>
      </c>
      <c r="C55" s="8" t="s">
        <v>68</v>
      </c>
      <c r="D55" s="60">
        <f>SUM(D56:D58)</f>
        <v>0</v>
      </c>
      <c r="E55" s="60">
        <f>SUM(E56:E58)</f>
        <v>0</v>
      </c>
      <c r="F55" s="60">
        <f>SUM(F56:F58)</f>
        <v>0</v>
      </c>
      <c r="G55" s="60">
        <f>SUM(G56:G58)</f>
        <v>0</v>
      </c>
      <c r="H55" s="60">
        <f>SUM(H56:H58)</f>
        <v>0</v>
      </c>
    </row>
    <row r="56" spans="1:8" ht="15">
      <c r="A56" s="6">
        <v>36</v>
      </c>
      <c r="B56" s="3">
        <v>3811</v>
      </c>
      <c r="C56" s="10" t="s">
        <v>34</v>
      </c>
      <c r="D56" s="53"/>
      <c r="E56" s="67"/>
      <c r="F56" s="67"/>
      <c r="G56" s="12">
        <f>(H56-D56-E56-F56)</f>
        <v>0</v>
      </c>
      <c r="H56" s="53">
        <v>0</v>
      </c>
    </row>
    <row r="57" spans="1:8" ht="15">
      <c r="A57" s="6">
        <v>37</v>
      </c>
      <c r="B57" s="3">
        <v>3831</v>
      </c>
      <c r="C57" s="10" t="s">
        <v>35</v>
      </c>
      <c r="D57" s="53"/>
      <c r="E57" s="67"/>
      <c r="F57" s="67"/>
      <c r="G57" s="12">
        <f>(H57-D57-E57-F57)</f>
        <v>0</v>
      </c>
      <c r="H57" s="53">
        <v>0</v>
      </c>
    </row>
    <row r="58" spans="1:8" ht="15">
      <c r="A58" s="6">
        <v>38</v>
      </c>
      <c r="B58" s="3">
        <v>3859</v>
      </c>
      <c r="C58" s="10" t="s">
        <v>36</v>
      </c>
      <c r="D58" s="53"/>
      <c r="E58" s="67"/>
      <c r="F58" s="67"/>
      <c r="G58" s="12">
        <f>(H58-D58-E58-F58)</f>
        <v>0</v>
      </c>
      <c r="H58" s="53">
        <v>0</v>
      </c>
    </row>
    <row r="59" spans="1:8" ht="15" customHeight="1">
      <c r="A59" s="75" t="s">
        <v>93</v>
      </c>
      <c r="B59" s="76"/>
      <c r="C59" s="77"/>
      <c r="D59" s="62">
        <f>D60</f>
        <v>1190000</v>
      </c>
      <c r="E59" s="62">
        <f>E60</f>
        <v>80000</v>
      </c>
      <c r="F59" s="62">
        <f>F60</f>
        <v>0</v>
      </c>
      <c r="G59" s="62">
        <f>G60</f>
        <v>9645500</v>
      </c>
      <c r="H59" s="62">
        <f>H60</f>
        <v>10915500</v>
      </c>
    </row>
    <row r="60" spans="1:8" ht="15">
      <c r="A60" s="7"/>
      <c r="B60" s="7">
        <v>3</v>
      </c>
      <c r="C60" s="8" t="s">
        <v>5</v>
      </c>
      <c r="D60" s="60">
        <f>SUM(D61+D62+D85+D90)</f>
        <v>1190000</v>
      </c>
      <c r="E60" s="60">
        <f>SUM(E61+E62+E85+E90)</f>
        <v>80000</v>
      </c>
      <c r="F60" s="60">
        <f>SUM(F61+F62+F85+F90)</f>
        <v>0</v>
      </c>
      <c r="G60" s="60">
        <f>SUM(G61+G62+G85+G90)</f>
        <v>9645500</v>
      </c>
      <c r="H60" s="60">
        <f>SUM(H61+H62+H85+H90)</f>
        <v>10915500</v>
      </c>
    </row>
    <row r="61" spans="1:8" ht="15">
      <c r="A61" s="7"/>
      <c r="B61" s="7">
        <v>31</v>
      </c>
      <c r="C61" s="8" t="s">
        <v>6</v>
      </c>
      <c r="D61" s="60"/>
      <c r="E61" s="67"/>
      <c r="F61" s="67"/>
      <c r="G61" s="60"/>
      <c r="H61" s="69"/>
    </row>
    <row r="62" spans="1:8" ht="15">
      <c r="A62" s="7"/>
      <c r="B62" s="7">
        <v>32</v>
      </c>
      <c r="C62" s="8" t="s">
        <v>11</v>
      </c>
      <c r="D62" s="60">
        <f>SUM(D63+D66+D70+D79+D81)</f>
        <v>1190000</v>
      </c>
      <c r="E62" s="60">
        <f>SUM(E63+E66+E70+E79+E81)</f>
        <v>80000</v>
      </c>
      <c r="F62" s="60">
        <f>SUM(F63+F66+F70+F79+F81)</f>
        <v>0</v>
      </c>
      <c r="G62" s="60">
        <f>SUM(G63+G66+G70+G79+G81)</f>
        <v>9644000</v>
      </c>
      <c r="H62" s="60">
        <f>SUM(H63+H66+H70+H79+H81)</f>
        <v>10914000</v>
      </c>
    </row>
    <row r="63" spans="1:8" ht="15">
      <c r="A63" s="7"/>
      <c r="B63" s="7">
        <v>321</v>
      </c>
      <c r="C63" s="8" t="s">
        <v>64</v>
      </c>
      <c r="D63" s="60">
        <f>SUM(D64:D65)</f>
        <v>55000</v>
      </c>
      <c r="E63" s="60">
        <f>SUM(E64:E65)</f>
        <v>0</v>
      </c>
      <c r="F63" s="60">
        <f>SUM(F64:F65)</f>
        <v>0</v>
      </c>
      <c r="G63" s="60">
        <f>SUM(G64:G65)</f>
        <v>0</v>
      </c>
      <c r="H63" s="60">
        <f>SUM(H64:H65)</f>
        <v>55000</v>
      </c>
    </row>
    <row r="64" spans="1:8" ht="15">
      <c r="A64" s="6">
        <v>51</v>
      </c>
      <c r="B64" s="3">
        <v>3211</v>
      </c>
      <c r="C64" s="10" t="s">
        <v>12</v>
      </c>
      <c r="D64" s="53">
        <v>55000</v>
      </c>
      <c r="E64" s="67"/>
      <c r="F64" s="67"/>
      <c r="G64" s="12">
        <f>(H64-D64-E64-F64)</f>
        <v>0</v>
      </c>
      <c r="H64" s="53">
        <v>55000</v>
      </c>
    </row>
    <row r="65" spans="1:8" ht="15">
      <c r="A65" s="6">
        <v>52</v>
      </c>
      <c r="B65" s="3">
        <v>3212</v>
      </c>
      <c r="C65" s="10" t="s">
        <v>51</v>
      </c>
      <c r="D65" s="53"/>
      <c r="E65" s="67"/>
      <c r="F65" s="67"/>
      <c r="G65" s="12">
        <f>(H65-D65-E65-F65)</f>
        <v>0</v>
      </c>
      <c r="H65" s="53"/>
    </row>
    <row r="66" spans="1:8" ht="15">
      <c r="A66" s="9"/>
      <c r="B66" s="7">
        <v>322</v>
      </c>
      <c r="C66" s="8" t="s">
        <v>65</v>
      </c>
      <c r="D66" s="63">
        <f>SUM(D67:D69)</f>
        <v>0</v>
      </c>
      <c r="E66" s="63">
        <f>SUM(E67:E69)</f>
        <v>0</v>
      </c>
      <c r="F66" s="63">
        <f>SUM(F67:F69)</f>
        <v>0</v>
      </c>
      <c r="G66" s="63">
        <f>SUM(G67:G69)</f>
        <v>0</v>
      </c>
      <c r="H66" s="63">
        <f>SUM(H67:H69)</f>
        <v>0</v>
      </c>
    </row>
    <row r="67" spans="1:8" ht="15">
      <c r="A67" s="6">
        <v>53</v>
      </c>
      <c r="B67" s="3">
        <v>3221</v>
      </c>
      <c r="C67" s="10" t="s">
        <v>14</v>
      </c>
      <c r="D67" s="53"/>
      <c r="E67" s="67"/>
      <c r="F67" s="67"/>
      <c r="G67" s="12">
        <f>(H67-D67-E67-F67)</f>
        <v>0</v>
      </c>
      <c r="H67" s="61"/>
    </row>
    <row r="68" spans="1:8" ht="15">
      <c r="A68" s="6">
        <v>54</v>
      </c>
      <c r="B68" s="3">
        <v>3222</v>
      </c>
      <c r="C68" s="10" t="s">
        <v>15</v>
      </c>
      <c r="D68" s="53"/>
      <c r="E68" s="67"/>
      <c r="F68" s="67"/>
      <c r="G68" s="12">
        <f>(H68-D68-E68-F68)</f>
        <v>0</v>
      </c>
      <c r="H68" s="61"/>
    </row>
    <row r="69" spans="1:8" ht="15">
      <c r="A69" s="6">
        <v>55</v>
      </c>
      <c r="B69" s="3">
        <v>3223</v>
      </c>
      <c r="C69" s="10" t="s">
        <v>16</v>
      </c>
      <c r="D69" s="53"/>
      <c r="E69" s="67"/>
      <c r="F69" s="67"/>
      <c r="G69" s="12">
        <f>(H69-D69-E69-F69)</f>
        <v>0</v>
      </c>
      <c r="H69" s="61"/>
    </row>
    <row r="70" spans="1:8" ht="15">
      <c r="A70" s="17"/>
      <c r="B70" s="7">
        <v>323</v>
      </c>
      <c r="C70" s="8" t="s">
        <v>66</v>
      </c>
      <c r="D70" s="63">
        <f>SUM(D71:D78)</f>
        <v>1135000</v>
      </c>
      <c r="E70" s="63">
        <f>SUM(E71:E78)</f>
        <v>80000</v>
      </c>
      <c r="F70" s="63">
        <f>SUM(F71:F78)</f>
        <v>0</v>
      </c>
      <c r="G70" s="63">
        <f>SUM(G71:G78)</f>
        <v>9213000</v>
      </c>
      <c r="H70" s="63">
        <f>SUM(H71:H78)</f>
        <v>10428000</v>
      </c>
    </row>
    <row r="71" spans="1:8" ht="15">
      <c r="A71" s="6">
        <v>56</v>
      </c>
      <c r="B71" s="3">
        <v>3231</v>
      </c>
      <c r="C71" s="10" t="s">
        <v>87</v>
      </c>
      <c r="D71" s="53"/>
      <c r="E71" s="67"/>
      <c r="F71" s="67"/>
      <c r="G71" s="12">
        <f aca="true" t="shared" si="2" ref="G71:G84">(H71-D71-E71-F71)</f>
        <v>200000</v>
      </c>
      <c r="H71" s="53">
        <v>200000</v>
      </c>
    </row>
    <row r="72" spans="1:8" ht="15">
      <c r="A72" s="3">
        <v>57</v>
      </c>
      <c r="B72" s="3">
        <v>3232</v>
      </c>
      <c r="C72" s="10" t="s">
        <v>19</v>
      </c>
      <c r="D72" s="53"/>
      <c r="E72" s="67"/>
      <c r="F72" s="67"/>
      <c r="G72" s="12">
        <f t="shared" si="2"/>
        <v>0</v>
      </c>
      <c r="H72" s="53"/>
    </row>
    <row r="73" spans="1:8" ht="15">
      <c r="A73" s="6">
        <v>58</v>
      </c>
      <c r="B73" s="3">
        <v>3233</v>
      </c>
      <c r="C73" s="10" t="s">
        <v>52</v>
      </c>
      <c r="D73" s="53">
        <v>73000</v>
      </c>
      <c r="E73" s="67"/>
      <c r="F73" s="67"/>
      <c r="G73" s="12">
        <f t="shared" si="2"/>
        <v>577000</v>
      </c>
      <c r="H73" s="53">
        <v>650000</v>
      </c>
    </row>
    <row r="74" spans="1:8" ht="15">
      <c r="A74" s="3">
        <v>59</v>
      </c>
      <c r="B74" s="3">
        <v>3234</v>
      </c>
      <c r="C74" s="10" t="s">
        <v>20</v>
      </c>
      <c r="D74" s="53"/>
      <c r="E74" s="67"/>
      <c r="F74" s="67"/>
      <c r="G74" s="12">
        <f t="shared" si="2"/>
        <v>0</v>
      </c>
      <c r="H74" s="53"/>
    </row>
    <row r="75" spans="1:8" ht="15">
      <c r="A75" s="6">
        <v>60</v>
      </c>
      <c r="B75" s="3">
        <v>3235</v>
      </c>
      <c r="C75" s="10" t="s">
        <v>84</v>
      </c>
      <c r="D75" s="53"/>
      <c r="E75" s="67"/>
      <c r="F75" s="67"/>
      <c r="G75" s="12">
        <f t="shared" si="2"/>
        <v>300000</v>
      </c>
      <c r="H75" s="53">
        <v>300000</v>
      </c>
    </row>
    <row r="76" spans="1:8" ht="15">
      <c r="A76" s="3">
        <v>61</v>
      </c>
      <c r="B76" s="3">
        <v>3237</v>
      </c>
      <c r="C76" s="10" t="s">
        <v>22</v>
      </c>
      <c r="D76" s="53">
        <v>970000</v>
      </c>
      <c r="E76" s="71">
        <v>80000</v>
      </c>
      <c r="F76" s="71"/>
      <c r="G76" s="12">
        <f t="shared" si="2"/>
        <v>7850000</v>
      </c>
      <c r="H76" s="53">
        <v>8900000</v>
      </c>
    </row>
    <row r="77" spans="1:8" ht="15">
      <c r="A77" s="6">
        <v>62</v>
      </c>
      <c r="B77" s="3">
        <v>3238</v>
      </c>
      <c r="C77" s="10" t="s">
        <v>23</v>
      </c>
      <c r="D77" s="53">
        <v>18000</v>
      </c>
      <c r="E77" s="67"/>
      <c r="F77" s="67"/>
      <c r="G77" s="12">
        <f t="shared" si="2"/>
        <v>0</v>
      </c>
      <c r="H77" s="53">
        <v>18000</v>
      </c>
    </row>
    <row r="78" spans="1:8" ht="15">
      <c r="A78" s="3">
        <v>63</v>
      </c>
      <c r="B78" s="3">
        <v>3239</v>
      </c>
      <c r="C78" s="10" t="s">
        <v>73</v>
      </c>
      <c r="D78" s="53">
        <v>74000</v>
      </c>
      <c r="E78" s="67"/>
      <c r="F78" s="67"/>
      <c r="G78" s="12">
        <f t="shared" si="2"/>
        <v>286000</v>
      </c>
      <c r="H78" s="53">
        <v>360000</v>
      </c>
    </row>
    <row r="79" spans="1:8" ht="15">
      <c r="A79" s="9"/>
      <c r="B79" s="7">
        <v>324</v>
      </c>
      <c r="C79" s="8" t="s">
        <v>80</v>
      </c>
      <c r="D79" s="60">
        <f>SUM(D80)</f>
        <v>0</v>
      </c>
      <c r="E79" s="60">
        <f>SUM(E80)</f>
        <v>0</v>
      </c>
      <c r="F79" s="60">
        <f>SUM(F80)</f>
        <v>0</v>
      </c>
      <c r="G79" s="60">
        <f>SUM(G80)</f>
        <v>320000</v>
      </c>
      <c r="H79" s="60">
        <f>SUM(H80)</f>
        <v>320000</v>
      </c>
    </row>
    <row r="80" spans="1:8" ht="15">
      <c r="A80" s="6">
        <v>64</v>
      </c>
      <c r="B80" s="3">
        <v>3241</v>
      </c>
      <c r="C80" s="10" t="s">
        <v>80</v>
      </c>
      <c r="D80" s="53">
        <v>0</v>
      </c>
      <c r="E80" s="67"/>
      <c r="F80" s="67"/>
      <c r="G80" s="12">
        <f t="shared" si="2"/>
        <v>320000</v>
      </c>
      <c r="H80" s="53">
        <v>320000</v>
      </c>
    </row>
    <row r="81" spans="1:8" ht="15">
      <c r="A81" s="3"/>
      <c r="B81" s="7">
        <v>329</v>
      </c>
      <c r="C81" s="8" t="s">
        <v>53</v>
      </c>
      <c r="D81" s="63">
        <f>SUM(D82:D84)</f>
        <v>0</v>
      </c>
      <c r="E81" s="63">
        <f>SUM(E82:E84)</f>
        <v>0</v>
      </c>
      <c r="F81" s="63">
        <f>SUM(F82:F84)</f>
        <v>0</v>
      </c>
      <c r="G81" s="63">
        <f>SUM(G82:G84)</f>
        <v>111000</v>
      </c>
      <c r="H81" s="63">
        <f>SUM(H82:H84)</f>
        <v>111000</v>
      </c>
    </row>
    <row r="82" spans="1:8" ht="15">
      <c r="A82" s="3">
        <v>65</v>
      </c>
      <c r="B82" s="3">
        <v>3293</v>
      </c>
      <c r="C82" s="10" t="s">
        <v>27</v>
      </c>
      <c r="D82" s="53"/>
      <c r="E82" s="67"/>
      <c r="F82" s="67"/>
      <c r="G82" s="12">
        <f t="shared" si="2"/>
        <v>100000</v>
      </c>
      <c r="H82" s="53">
        <v>100000</v>
      </c>
    </row>
    <row r="83" spans="1:8" ht="15">
      <c r="A83" s="3">
        <v>66</v>
      </c>
      <c r="B83" s="3">
        <v>3295</v>
      </c>
      <c r="C83" s="10" t="s">
        <v>75</v>
      </c>
      <c r="D83" s="53"/>
      <c r="E83" s="67"/>
      <c r="F83" s="67"/>
      <c r="G83" s="12">
        <f t="shared" si="2"/>
        <v>8000</v>
      </c>
      <c r="H83" s="53">
        <v>8000</v>
      </c>
    </row>
    <row r="84" spans="1:8" ht="15">
      <c r="A84" s="3">
        <v>67</v>
      </c>
      <c r="B84" s="3">
        <v>3299</v>
      </c>
      <c r="C84" s="10" t="s">
        <v>60</v>
      </c>
      <c r="D84" s="53"/>
      <c r="E84" s="67"/>
      <c r="F84" s="67"/>
      <c r="G84" s="12">
        <f t="shared" si="2"/>
        <v>3000</v>
      </c>
      <c r="H84" s="53">
        <v>3000</v>
      </c>
    </row>
    <row r="85" spans="1:8" ht="15">
      <c r="A85" s="3"/>
      <c r="B85" s="7">
        <v>34</v>
      </c>
      <c r="C85" s="8" t="s">
        <v>30</v>
      </c>
      <c r="D85" s="60">
        <f>D86</f>
        <v>0</v>
      </c>
      <c r="E85" s="60">
        <f>E86</f>
        <v>0</v>
      </c>
      <c r="F85" s="60">
        <f>F86</f>
        <v>0</v>
      </c>
      <c r="G85" s="60">
        <f>G86</f>
        <v>1500</v>
      </c>
      <c r="H85" s="60">
        <f>H86</f>
        <v>1500</v>
      </c>
    </row>
    <row r="86" spans="1:8" ht="15">
      <c r="A86" s="3"/>
      <c r="B86" s="7">
        <v>343</v>
      </c>
      <c r="C86" s="8" t="s">
        <v>67</v>
      </c>
      <c r="D86" s="68">
        <f>SUM(D87:D89)</f>
        <v>0</v>
      </c>
      <c r="E86" s="68">
        <f>SUM(E87:E89)</f>
        <v>0</v>
      </c>
      <c r="F86" s="68">
        <f>SUM(F87:F89)</f>
        <v>0</v>
      </c>
      <c r="G86" s="68">
        <f>SUM(G87:G89)</f>
        <v>1500</v>
      </c>
      <c r="H86" s="68">
        <f>SUM(H87:H89)</f>
        <v>1500</v>
      </c>
    </row>
    <row r="87" spans="1:8" ht="15">
      <c r="A87" s="3">
        <v>68</v>
      </c>
      <c r="B87" s="3">
        <v>3431</v>
      </c>
      <c r="C87" s="10" t="s">
        <v>31</v>
      </c>
      <c r="D87" s="53"/>
      <c r="E87" s="67"/>
      <c r="F87" s="67"/>
      <c r="G87" s="12">
        <f>(H87-D87-E87-F87)</f>
        <v>1500</v>
      </c>
      <c r="H87" s="53">
        <v>1500</v>
      </c>
    </row>
    <row r="88" spans="1:8" ht="15">
      <c r="A88" s="3">
        <v>69</v>
      </c>
      <c r="B88" s="3">
        <v>3432</v>
      </c>
      <c r="C88" s="10" t="s">
        <v>32</v>
      </c>
      <c r="D88" s="53"/>
      <c r="E88" s="67"/>
      <c r="F88" s="67"/>
      <c r="G88" s="12">
        <f>(H88-D88-E88-F88)</f>
        <v>0</v>
      </c>
      <c r="H88" s="53"/>
    </row>
    <row r="89" spans="1:8" ht="15">
      <c r="A89" s="3">
        <v>70</v>
      </c>
      <c r="B89" s="3">
        <v>3433</v>
      </c>
      <c r="C89" s="10" t="s">
        <v>33</v>
      </c>
      <c r="D89" s="53"/>
      <c r="E89" s="67"/>
      <c r="F89" s="67"/>
      <c r="G89" s="12">
        <f>(H89-D89-E89-F89)</f>
        <v>0</v>
      </c>
      <c r="H89" s="53"/>
    </row>
    <row r="90" spans="1:8" ht="15">
      <c r="A90" s="7"/>
      <c r="B90" s="7">
        <v>38</v>
      </c>
      <c r="C90" s="8" t="s">
        <v>68</v>
      </c>
      <c r="D90" s="68">
        <f>SUM(D91:D94)</f>
        <v>0</v>
      </c>
      <c r="E90" s="68">
        <f>(H90-G90-D90)</f>
        <v>0</v>
      </c>
      <c r="F90" s="68">
        <f>(I90-H90-E90)</f>
        <v>0</v>
      </c>
      <c r="G90" s="68">
        <f>SUM(G91:G94)</f>
        <v>0</v>
      </c>
      <c r="H90" s="68">
        <f>SUM(H91:H94)</f>
        <v>0</v>
      </c>
    </row>
    <row r="91" spans="1:8" ht="15">
      <c r="A91" s="3">
        <v>71</v>
      </c>
      <c r="B91" s="3">
        <v>3811</v>
      </c>
      <c r="C91" s="10" t="s">
        <v>34</v>
      </c>
      <c r="D91" s="53"/>
      <c r="E91" s="67"/>
      <c r="F91" s="67"/>
      <c r="G91" s="12">
        <f>(H91-D91-E91-F91)</f>
        <v>0</v>
      </c>
      <c r="H91" s="53"/>
    </row>
    <row r="92" spans="1:8" ht="15">
      <c r="A92" s="3">
        <v>72</v>
      </c>
      <c r="B92" s="3">
        <v>3821</v>
      </c>
      <c r="C92" s="10" t="s">
        <v>58</v>
      </c>
      <c r="D92" s="53"/>
      <c r="E92" s="67"/>
      <c r="F92" s="67"/>
      <c r="G92" s="12">
        <f>(H92-D92-E92-F92)</f>
        <v>0</v>
      </c>
      <c r="H92" s="53">
        <v>0</v>
      </c>
    </row>
    <row r="93" spans="1:8" ht="15">
      <c r="A93" s="3">
        <v>73</v>
      </c>
      <c r="B93" s="3">
        <v>3834</v>
      </c>
      <c r="C93" s="10" t="s">
        <v>59</v>
      </c>
      <c r="D93" s="53"/>
      <c r="E93" s="67"/>
      <c r="F93" s="67"/>
      <c r="G93" s="12">
        <f>(H93-D93-E93-F93)</f>
        <v>0</v>
      </c>
      <c r="H93" s="53"/>
    </row>
    <row r="94" spans="1:8" ht="15">
      <c r="A94" s="3">
        <v>74</v>
      </c>
      <c r="B94" s="3">
        <v>3859</v>
      </c>
      <c r="C94" s="10" t="s">
        <v>36</v>
      </c>
      <c r="D94" s="53"/>
      <c r="E94" s="67"/>
      <c r="F94" s="67"/>
      <c r="G94" s="12">
        <f>(H94-D94-E94-F94)</f>
        <v>0</v>
      </c>
      <c r="H94" s="53">
        <v>0</v>
      </c>
    </row>
    <row r="95" spans="1:8" ht="15" customHeight="1">
      <c r="A95" s="75" t="s">
        <v>95</v>
      </c>
      <c r="B95" s="76"/>
      <c r="C95" s="77"/>
      <c r="D95" s="62">
        <f>D96</f>
        <v>550000</v>
      </c>
      <c r="E95" s="62">
        <f>E96</f>
        <v>0</v>
      </c>
      <c r="F95" s="62">
        <f>F96</f>
        <v>0</v>
      </c>
      <c r="G95" s="62">
        <f>G96</f>
        <v>400000</v>
      </c>
      <c r="H95" s="62">
        <f>H96</f>
        <v>950000</v>
      </c>
    </row>
    <row r="96" spans="1:8" ht="34.5" customHeight="1">
      <c r="A96" s="7"/>
      <c r="B96" s="7">
        <v>4</v>
      </c>
      <c r="C96" s="15" t="s">
        <v>38</v>
      </c>
      <c r="D96" s="68">
        <f>SUM(D97+D100+D113)</f>
        <v>550000</v>
      </c>
      <c r="E96" s="68">
        <f>SUM(E97+E100+E113)</f>
        <v>0</v>
      </c>
      <c r="F96" s="68">
        <f>SUM(F97+F100+F113)</f>
        <v>0</v>
      </c>
      <c r="G96" s="68">
        <f>SUM(G97+G100+G113)</f>
        <v>400000</v>
      </c>
      <c r="H96" s="68">
        <f>SUM(H97+H100+H113)</f>
        <v>950000</v>
      </c>
    </row>
    <row r="97" spans="1:8" ht="31.5" customHeight="1">
      <c r="A97" s="7"/>
      <c r="B97" s="7">
        <v>41</v>
      </c>
      <c r="C97" s="15" t="s">
        <v>71</v>
      </c>
      <c r="D97" s="60">
        <f>SUM(D98:D99)</f>
        <v>0</v>
      </c>
      <c r="E97" s="60">
        <f>SUM(E98:E99)</f>
        <v>0</v>
      </c>
      <c r="F97" s="60">
        <f>SUM(F98:F99)</f>
        <v>0</v>
      </c>
      <c r="G97" s="60">
        <f>SUM(G98:G99)</f>
        <v>0</v>
      </c>
      <c r="H97" s="60">
        <f>SUM(H98:H99)</f>
        <v>0</v>
      </c>
    </row>
    <row r="98" spans="1:8" ht="15">
      <c r="A98" s="3">
        <v>39</v>
      </c>
      <c r="B98" s="3">
        <v>4123</v>
      </c>
      <c r="C98" s="14" t="s">
        <v>40</v>
      </c>
      <c r="D98" s="61"/>
      <c r="E98" s="67"/>
      <c r="F98" s="67"/>
      <c r="G98" s="12">
        <f>(H98-D98-E98-F98)</f>
        <v>0</v>
      </c>
      <c r="H98" s="53"/>
    </row>
    <row r="99" spans="1:8" ht="19.5" customHeight="1">
      <c r="A99" s="3">
        <v>40</v>
      </c>
      <c r="B99" s="3">
        <v>4124</v>
      </c>
      <c r="C99" s="14" t="s">
        <v>90</v>
      </c>
      <c r="D99" s="61"/>
      <c r="E99" s="67"/>
      <c r="F99" s="67"/>
      <c r="G99" s="12">
        <f>(H99-D99-E99-F99)</f>
        <v>0</v>
      </c>
      <c r="H99" s="53"/>
    </row>
    <row r="100" spans="1:8" ht="33.75" customHeight="1">
      <c r="A100" s="7"/>
      <c r="B100" s="7">
        <v>42</v>
      </c>
      <c r="C100" s="15" t="s">
        <v>69</v>
      </c>
      <c r="D100" s="60">
        <f>D101+D108+D111</f>
        <v>550000</v>
      </c>
      <c r="E100" s="60">
        <f>E101+E108+E111</f>
        <v>0</v>
      </c>
      <c r="F100" s="60">
        <f>F101+F108+F111</f>
        <v>0</v>
      </c>
      <c r="G100" s="60">
        <f>G101+G108+G111</f>
        <v>400000</v>
      </c>
      <c r="H100" s="60">
        <f>H101+H108+H111</f>
        <v>950000</v>
      </c>
    </row>
    <row r="101" spans="1:8" ht="15">
      <c r="A101" s="7"/>
      <c r="B101" s="7">
        <v>422</v>
      </c>
      <c r="C101" s="8" t="s">
        <v>39</v>
      </c>
      <c r="D101" s="60">
        <f>SUM(D102:D107)</f>
        <v>550000</v>
      </c>
      <c r="E101" s="60">
        <f>SUM(E102:E107)</f>
        <v>0</v>
      </c>
      <c r="F101" s="60">
        <f>SUM(F102:F107)</f>
        <v>0</v>
      </c>
      <c r="G101" s="60">
        <f>SUM(G102:G107)</f>
        <v>400000</v>
      </c>
      <c r="H101" s="60">
        <f>SUM(H102:H107)</f>
        <v>950000</v>
      </c>
    </row>
    <row r="102" spans="1:8" ht="15">
      <c r="A102" s="6">
        <v>41</v>
      </c>
      <c r="B102" s="3">
        <v>4221</v>
      </c>
      <c r="C102" s="10" t="s">
        <v>41</v>
      </c>
      <c r="D102" s="53">
        <v>150000</v>
      </c>
      <c r="E102" s="53"/>
      <c r="F102" s="53"/>
      <c r="G102" s="53">
        <f aca="true" t="shared" si="3" ref="G102:G107">(H102-D102-E102-F102)</f>
        <v>0</v>
      </c>
      <c r="H102" s="53">
        <v>150000</v>
      </c>
    </row>
    <row r="103" spans="1:8" ht="15">
      <c r="A103" s="6">
        <v>42</v>
      </c>
      <c r="B103" s="3">
        <v>4222</v>
      </c>
      <c r="C103" s="10" t="s">
        <v>42</v>
      </c>
      <c r="D103" s="53">
        <v>100000</v>
      </c>
      <c r="E103" s="53"/>
      <c r="F103" s="53"/>
      <c r="G103" s="53">
        <f t="shared" si="3"/>
        <v>100000</v>
      </c>
      <c r="H103" s="53">
        <v>200000</v>
      </c>
    </row>
    <row r="104" spans="1:8" ht="15">
      <c r="A104" s="6">
        <v>43</v>
      </c>
      <c r="B104" s="3">
        <v>4223</v>
      </c>
      <c r="C104" s="10" t="s">
        <v>43</v>
      </c>
      <c r="D104" s="53">
        <v>100000</v>
      </c>
      <c r="E104" s="53"/>
      <c r="F104" s="53"/>
      <c r="G104" s="53">
        <f t="shared" si="3"/>
        <v>100000</v>
      </c>
      <c r="H104" s="53">
        <v>200000</v>
      </c>
    </row>
    <row r="105" spans="1:8" ht="15">
      <c r="A105" s="6">
        <v>44</v>
      </c>
      <c r="B105" s="3">
        <v>4225</v>
      </c>
      <c r="C105" s="10" t="s">
        <v>44</v>
      </c>
      <c r="D105" s="53"/>
      <c r="E105" s="53"/>
      <c r="F105" s="53"/>
      <c r="G105" s="53"/>
      <c r="H105" s="53"/>
    </row>
    <row r="106" spans="1:8" ht="15">
      <c r="A106" s="6">
        <v>45</v>
      </c>
      <c r="B106" s="3">
        <v>4226</v>
      </c>
      <c r="C106" s="10" t="s">
        <v>45</v>
      </c>
      <c r="D106" s="53">
        <v>100000</v>
      </c>
      <c r="E106" s="53"/>
      <c r="F106" s="53"/>
      <c r="G106" s="53">
        <v>100000</v>
      </c>
      <c r="H106" s="53">
        <v>200000</v>
      </c>
    </row>
    <row r="107" spans="1:8" ht="15">
      <c r="A107" s="6">
        <v>46</v>
      </c>
      <c r="B107" s="3">
        <v>4227</v>
      </c>
      <c r="C107" s="10" t="s">
        <v>70</v>
      </c>
      <c r="D107" s="53">
        <v>100000</v>
      </c>
      <c r="E107" s="53"/>
      <c r="F107" s="53"/>
      <c r="G107" s="53">
        <f t="shared" si="3"/>
        <v>100000</v>
      </c>
      <c r="H107" s="53">
        <v>200000</v>
      </c>
    </row>
    <row r="108" spans="1:8" ht="30" customHeight="1">
      <c r="A108" s="16"/>
      <c r="B108" s="7">
        <v>424</v>
      </c>
      <c r="C108" s="15" t="s">
        <v>46</v>
      </c>
      <c r="D108" s="60">
        <f>SUM(D109:D110)</f>
        <v>0</v>
      </c>
      <c r="E108" s="60">
        <f>SUM(E109:E110)</f>
        <v>0</v>
      </c>
      <c r="F108" s="60">
        <f>SUM(F109:F110)</f>
        <v>0</v>
      </c>
      <c r="G108" s="60">
        <f>SUM(G109:G110)</f>
        <v>0</v>
      </c>
      <c r="H108" s="60">
        <f>SUM(H109:H110)</f>
        <v>0</v>
      </c>
    </row>
    <row r="109" spans="1:8" ht="15">
      <c r="A109" s="6">
        <v>47</v>
      </c>
      <c r="B109" s="3">
        <v>4241</v>
      </c>
      <c r="C109" s="10" t="s">
        <v>47</v>
      </c>
      <c r="D109" s="53"/>
      <c r="E109" s="67"/>
      <c r="F109" s="67"/>
      <c r="G109" s="12">
        <f>(H109-D109-E109-F109)</f>
        <v>0</v>
      </c>
      <c r="H109" s="53">
        <v>0</v>
      </c>
    </row>
    <row r="110" spans="1:8" ht="15">
      <c r="A110" s="6">
        <v>48</v>
      </c>
      <c r="B110" s="3">
        <v>4243</v>
      </c>
      <c r="C110" s="10" t="s">
        <v>48</v>
      </c>
      <c r="D110" s="53"/>
      <c r="E110" s="67"/>
      <c r="F110" s="67"/>
      <c r="G110" s="12">
        <f>(H110-D110-E110-F110)</f>
        <v>0</v>
      </c>
      <c r="H110" s="53">
        <v>0</v>
      </c>
    </row>
    <row r="111" spans="1:8" ht="15">
      <c r="A111" s="9"/>
      <c r="B111" s="7">
        <v>426</v>
      </c>
      <c r="C111" s="8" t="s">
        <v>49</v>
      </c>
      <c r="D111" s="60">
        <f>D112</f>
        <v>0</v>
      </c>
      <c r="E111" s="60">
        <f>E112</f>
        <v>0</v>
      </c>
      <c r="F111" s="60">
        <f>F112</f>
        <v>0</v>
      </c>
      <c r="G111" s="60">
        <f>G112</f>
        <v>0</v>
      </c>
      <c r="H111" s="60">
        <f>H112</f>
        <v>0</v>
      </c>
    </row>
    <row r="112" spans="1:8" ht="15">
      <c r="A112" s="6">
        <v>49</v>
      </c>
      <c r="B112" s="3">
        <v>4262</v>
      </c>
      <c r="C112" s="10" t="s">
        <v>50</v>
      </c>
      <c r="D112" s="53"/>
      <c r="E112" s="67"/>
      <c r="F112" s="67"/>
      <c r="G112" s="12">
        <f>(H112-D112-E112-F112)</f>
        <v>0</v>
      </c>
      <c r="H112" s="53">
        <v>0</v>
      </c>
    </row>
    <row r="113" spans="1:8" ht="15">
      <c r="A113" s="9"/>
      <c r="B113" s="7">
        <v>45</v>
      </c>
      <c r="C113" s="8" t="s">
        <v>77</v>
      </c>
      <c r="D113" s="60">
        <f>D114</f>
        <v>0</v>
      </c>
      <c r="E113" s="60">
        <f>E114</f>
        <v>0</v>
      </c>
      <c r="F113" s="60">
        <f>F114</f>
        <v>0</v>
      </c>
      <c r="G113" s="60">
        <f>G114</f>
        <v>0</v>
      </c>
      <c r="H113" s="60">
        <f>H114</f>
        <v>0</v>
      </c>
    </row>
    <row r="114" spans="1:8" ht="15">
      <c r="A114" s="9"/>
      <c r="B114" s="7">
        <v>452</v>
      </c>
      <c r="C114" s="8" t="s">
        <v>83</v>
      </c>
      <c r="D114" s="60">
        <f>SUM(D115)</f>
        <v>0</v>
      </c>
      <c r="E114" s="60">
        <f>SUM(E115)</f>
        <v>0</v>
      </c>
      <c r="F114" s="60">
        <f>SUM(F115)</f>
        <v>0</v>
      </c>
      <c r="G114" s="60">
        <f>SUM(G115)</f>
        <v>0</v>
      </c>
      <c r="H114" s="60">
        <f>SUM(H115)</f>
        <v>0</v>
      </c>
    </row>
    <row r="115" spans="1:8" ht="15">
      <c r="A115" s="6">
        <v>50</v>
      </c>
      <c r="B115" s="3">
        <v>4521</v>
      </c>
      <c r="C115" s="10" t="s">
        <v>78</v>
      </c>
      <c r="D115" s="53">
        <v>0</v>
      </c>
      <c r="E115" s="67"/>
      <c r="F115" s="67"/>
      <c r="G115" s="12">
        <f>(H115-D115-E115-F115)</f>
        <v>0</v>
      </c>
      <c r="H115" s="53">
        <v>0</v>
      </c>
    </row>
    <row r="116" spans="1:8" ht="15">
      <c r="A116" s="54"/>
      <c r="B116" s="54"/>
      <c r="C116" s="55" t="s">
        <v>54</v>
      </c>
      <c r="D116" s="64">
        <f>D3</f>
        <v>13873048</v>
      </c>
      <c r="E116" s="64">
        <f>E3</f>
        <v>80000</v>
      </c>
      <c r="F116" s="64">
        <f>F3</f>
        <v>0</v>
      </c>
      <c r="G116" s="64">
        <f>G3</f>
        <v>14239952</v>
      </c>
      <c r="H116" s="64">
        <f>H3</f>
        <v>28193000</v>
      </c>
    </row>
    <row r="117" spans="1:8" ht="15">
      <c r="A117" s="50"/>
      <c r="B117" s="50"/>
      <c r="C117" s="50"/>
      <c r="D117" s="50"/>
      <c r="E117" s="50"/>
      <c r="F117" s="50"/>
      <c r="G117" s="50"/>
      <c r="H117" s="50"/>
    </row>
    <row r="118" spans="1:8" ht="15">
      <c r="A118" s="50"/>
      <c r="B118" s="50"/>
      <c r="C118" s="50"/>
      <c r="D118" s="50"/>
      <c r="E118" s="50"/>
      <c r="F118" s="50"/>
      <c r="G118" s="50"/>
      <c r="H118" s="50"/>
    </row>
    <row r="119" spans="1:8" ht="15">
      <c r="A119" s="50"/>
      <c r="B119" s="50"/>
      <c r="C119" s="50"/>
      <c r="D119" s="50"/>
      <c r="E119" s="50"/>
      <c r="F119" s="50"/>
      <c r="G119" s="50"/>
      <c r="H119" s="50"/>
    </row>
    <row r="120" spans="1:8" ht="15">
      <c r="A120" s="50"/>
      <c r="B120" s="50"/>
      <c r="C120" s="50" t="s">
        <v>113</v>
      </c>
      <c r="D120" s="56"/>
      <c r="E120" s="66"/>
      <c r="F120" s="66"/>
      <c r="G120" s="57"/>
      <c r="H120" s="42" t="s">
        <v>55</v>
      </c>
    </row>
    <row r="121" spans="1:8" ht="15">
      <c r="A121" s="50"/>
      <c r="B121" s="50"/>
      <c r="C121" s="50" t="s">
        <v>110</v>
      </c>
      <c r="D121" s="56"/>
      <c r="E121" s="66"/>
      <c r="F121" s="66"/>
      <c r="G121" s="57"/>
      <c r="H121" s="42" t="s">
        <v>56</v>
      </c>
    </row>
  </sheetData>
  <sheetProtection/>
  <mergeCells count="4">
    <mergeCell ref="A3:C3"/>
    <mergeCell ref="A4:C4"/>
    <mergeCell ref="A59:C59"/>
    <mergeCell ref="A95:C9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&amp;L&amp;G&amp;CKONCERTNA DVORANA VATROSLAVA LISINSKOG
FINANCIJSKOG PLANA RASHODA ZA 2017. GODINU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C1">
      <selection activeCell="A10" sqref="A10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35.28125" style="0" customWidth="1"/>
    <col min="4" max="4" width="18.57421875" style="0" customWidth="1"/>
    <col min="5" max="5" width="18.421875" style="0" customWidth="1"/>
    <col min="6" max="6" width="15.421875" style="0" customWidth="1"/>
    <col min="7" max="7" width="19.8515625" style="0" customWidth="1"/>
  </cols>
  <sheetData>
    <row r="1" spans="1:7" ht="15">
      <c r="A1" s="78" t="s">
        <v>102</v>
      </c>
      <c r="B1" s="79"/>
      <c r="C1" s="79"/>
      <c r="D1" s="79"/>
      <c r="E1" s="79"/>
      <c r="F1" s="79"/>
      <c r="G1" s="80"/>
    </row>
    <row r="2" spans="1:7" ht="15">
      <c r="A2" s="46"/>
      <c r="B2" s="46"/>
      <c r="C2" s="46"/>
      <c r="D2" s="46"/>
      <c r="E2" s="46"/>
      <c r="F2" s="46"/>
      <c r="G2" s="46"/>
    </row>
    <row r="3" spans="1:7" ht="40.5">
      <c r="A3" s="2" t="s">
        <v>100</v>
      </c>
      <c r="B3" s="2" t="s">
        <v>101</v>
      </c>
      <c r="C3" s="3" t="s">
        <v>2</v>
      </c>
      <c r="D3" s="4" t="s">
        <v>96</v>
      </c>
      <c r="E3" s="2" t="s">
        <v>97</v>
      </c>
      <c r="F3" s="2" t="s">
        <v>98</v>
      </c>
      <c r="G3" s="4" t="s">
        <v>99</v>
      </c>
    </row>
    <row r="4" spans="1:7" ht="15">
      <c r="A4" s="2">
        <v>1</v>
      </c>
      <c r="B4" s="2">
        <v>2</v>
      </c>
      <c r="C4" s="3">
        <v>3</v>
      </c>
      <c r="D4" s="4">
        <v>4</v>
      </c>
      <c r="E4" s="2">
        <v>6</v>
      </c>
      <c r="F4" s="2">
        <v>7</v>
      </c>
      <c r="G4" s="5">
        <v>8</v>
      </c>
    </row>
    <row r="5" spans="1:7" ht="15">
      <c r="A5" s="33"/>
      <c r="B5" s="34"/>
      <c r="C5" s="35"/>
      <c r="D5" s="4"/>
      <c r="E5" s="37">
        <f>(G5-F5-D5)</f>
        <v>0</v>
      </c>
      <c r="F5" s="2"/>
      <c r="G5" s="5"/>
    </row>
    <row r="6" spans="1:7" ht="15" customHeight="1">
      <c r="A6" s="72" t="s">
        <v>92</v>
      </c>
      <c r="B6" s="73"/>
      <c r="C6" s="74"/>
      <c r="D6" s="23">
        <f>D7+D62+D98</f>
        <v>14169710</v>
      </c>
      <c r="E6" s="23">
        <f>E7+E62+E98</f>
        <v>0</v>
      </c>
      <c r="F6" s="23">
        <f>F7+F62+F98</f>
        <v>14330290</v>
      </c>
      <c r="G6" s="23">
        <f>G7+G62+G98</f>
        <v>28500000</v>
      </c>
    </row>
    <row r="7" spans="1:7" ht="15" customHeight="1">
      <c r="A7" s="75" t="s">
        <v>94</v>
      </c>
      <c r="B7" s="76"/>
      <c r="C7" s="77"/>
      <c r="D7" s="24">
        <f>D8</f>
        <v>12419710</v>
      </c>
      <c r="E7" s="24">
        <f>E8</f>
        <v>0</v>
      </c>
      <c r="F7" s="24">
        <f>F8</f>
        <v>4143169</v>
      </c>
      <c r="G7" s="24">
        <f>G8</f>
        <v>16562879</v>
      </c>
    </row>
    <row r="8" spans="1:7" ht="15">
      <c r="A8" s="6"/>
      <c r="B8" s="7">
        <v>3</v>
      </c>
      <c r="C8" s="8" t="s">
        <v>5</v>
      </c>
      <c r="D8" s="25">
        <f>D9+D18+D50+D55+D58</f>
        <v>12419710</v>
      </c>
      <c r="E8" s="25">
        <f>E9+E18+E50+E55+E58</f>
        <v>0</v>
      </c>
      <c r="F8" s="25">
        <f>F9+F18+F50+F55+F58</f>
        <v>4143169</v>
      </c>
      <c r="G8" s="25">
        <f>G9+G18+G50+G55+G58</f>
        <v>16562879</v>
      </c>
    </row>
    <row r="9" spans="1:7" ht="15">
      <c r="A9" s="9"/>
      <c r="B9" s="7">
        <v>31</v>
      </c>
      <c r="C9" s="8" t="s">
        <v>6</v>
      </c>
      <c r="D9" s="25">
        <f>D10+D13+D15</f>
        <v>7113250</v>
      </c>
      <c r="E9" s="25">
        <f>E10+E13+E15</f>
        <v>0</v>
      </c>
      <c r="F9" s="25">
        <f>F10+F13+F15</f>
        <v>1167700</v>
      </c>
      <c r="G9" s="25">
        <f>G10+G13+G15</f>
        <v>8280950</v>
      </c>
    </row>
    <row r="10" spans="1:7" ht="15">
      <c r="A10" s="9"/>
      <c r="B10" s="7">
        <v>311</v>
      </c>
      <c r="C10" s="8" t="s">
        <v>62</v>
      </c>
      <c r="D10" s="25">
        <f>SUM(D11:D12)</f>
        <v>5904000</v>
      </c>
      <c r="E10" s="25">
        <f>SUM(E11:E12)</f>
        <v>0</v>
      </c>
      <c r="F10" s="25">
        <f>SUM(F11:F12)</f>
        <v>995100</v>
      </c>
      <c r="G10" s="25">
        <f>SUM(G11:G12)</f>
        <v>6899100</v>
      </c>
    </row>
    <row r="11" spans="1:7" ht="15">
      <c r="A11" s="6">
        <v>1</v>
      </c>
      <c r="B11" s="3">
        <v>3111</v>
      </c>
      <c r="C11" s="10" t="s">
        <v>7</v>
      </c>
      <c r="D11" s="11">
        <v>5904000</v>
      </c>
      <c r="E11" s="39"/>
      <c r="F11" s="12">
        <f>(G11-D11-E11)</f>
        <v>926000</v>
      </c>
      <c r="G11" s="11">
        <v>6830000</v>
      </c>
    </row>
    <row r="12" spans="1:7" ht="15">
      <c r="A12" s="6">
        <v>2</v>
      </c>
      <c r="B12" s="3">
        <v>3112</v>
      </c>
      <c r="C12" s="10" t="s">
        <v>72</v>
      </c>
      <c r="D12" s="11">
        <v>0</v>
      </c>
      <c r="E12" s="39"/>
      <c r="F12" s="12">
        <f>(G12-D12-E12)</f>
        <v>69100</v>
      </c>
      <c r="G12" s="11">
        <v>69100</v>
      </c>
    </row>
    <row r="13" spans="1:7" ht="15">
      <c r="A13" s="9"/>
      <c r="B13" s="7">
        <v>312</v>
      </c>
      <c r="C13" s="8" t="s">
        <v>8</v>
      </c>
      <c r="D13" s="25">
        <f>D14</f>
        <v>193850</v>
      </c>
      <c r="E13" s="25">
        <f>E14</f>
        <v>0</v>
      </c>
      <c r="F13" s="25">
        <f>F14</f>
        <v>0</v>
      </c>
      <c r="G13" s="25">
        <f>G14</f>
        <v>193850</v>
      </c>
    </row>
    <row r="14" spans="1:7" ht="15">
      <c r="A14" s="6">
        <v>3</v>
      </c>
      <c r="B14" s="3">
        <v>3121</v>
      </c>
      <c r="C14" s="10" t="s">
        <v>8</v>
      </c>
      <c r="D14" s="11">
        <v>193850</v>
      </c>
      <c r="E14" s="39"/>
      <c r="F14" s="12">
        <f>(G14-D14-E14)</f>
        <v>0</v>
      </c>
      <c r="G14" s="47">
        <v>193850</v>
      </c>
    </row>
    <row r="15" spans="1:7" ht="15">
      <c r="A15" s="9"/>
      <c r="B15" s="7">
        <v>313</v>
      </c>
      <c r="C15" s="8" t="s">
        <v>63</v>
      </c>
      <c r="D15" s="25">
        <f>SUM(D16:D17)</f>
        <v>1015400</v>
      </c>
      <c r="E15" s="25">
        <f>SUM(E16:E17)</f>
        <v>0</v>
      </c>
      <c r="F15" s="25">
        <f>SUM(F16:F17)</f>
        <v>172600</v>
      </c>
      <c r="G15" s="25">
        <f>SUM(G16:G17)</f>
        <v>1188000</v>
      </c>
    </row>
    <row r="16" spans="1:7" ht="15">
      <c r="A16" s="6">
        <v>4</v>
      </c>
      <c r="B16" s="3">
        <v>3132</v>
      </c>
      <c r="C16" s="10" t="s">
        <v>9</v>
      </c>
      <c r="D16" s="11">
        <v>915100</v>
      </c>
      <c r="E16" s="39"/>
      <c r="F16" s="12">
        <f>(G16-D16-E16)</f>
        <v>154900</v>
      </c>
      <c r="G16" s="11">
        <v>1070000</v>
      </c>
    </row>
    <row r="17" spans="1:7" ht="15">
      <c r="A17" s="6">
        <v>5</v>
      </c>
      <c r="B17" s="3">
        <v>3133</v>
      </c>
      <c r="C17" s="10" t="s">
        <v>10</v>
      </c>
      <c r="D17" s="11">
        <v>100300</v>
      </c>
      <c r="E17" s="39"/>
      <c r="F17" s="12">
        <f>(G17-D17-E17)</f>
        <v>17700</v>
      </c>
      <c r="G17" s="11">
        <v>118000</v>
      </c>
    </row>
    <row r="18" spans="1:7" ht="15">
      <c r="A18" s="9"/>
      <c r="B18" s="7">
        <v>32</v>
      </c>
      <c r="C18" s="8" t="s">
        <v>11</v>
      </c>
      <c r="D18" s="25">
        <f>SUM(D19+D24+D31+D41+D43)</f>
        <v>5285060</v>
      </c>
      <c r="E18" s="25">
        <f>SUM(E19+E24+E31+E41+E43)</f>
        <v>0</v>
      </c>
      <c r="F18" s="25">
        <f>SUM(F19+F24+F31+F41+F43)</f>
        <v>2328269</v>
      </c>
      <c r="G18" s="25">
        <f>SUM(G19+G24+G31+G41+G43)</f>
        <v>7613329</v>
      </c>
    </row>
    <row r="19" spans="1:7" ht="15">
      <c r="A19" s="9"/>
      <c r="B19" s="7">
        <v>321</v>
      </c>
      <c r="C19" s="8" t="s">
        <v>64</v>
      </c>
      <c r="D19" s="25">
        <f>SUM(D20:D23)</f>
        <v>271000</v>
      </c>
      <c r="E19" s="25">
        <f>SUM(E20:E23)</f>
        <v>0</v>
      </c>
      <c r="F19" s="25">
        <f>SUM(F20:F23)</f>
        <v>11000</v>
      </c>
      <c r="G19" s="25">
        <f>SUM(G20:G23)</f>
        <v>282000</v>
      </c>
    </row>
    <row r="20" spans="1:7" ht="15">
      <c r="A20" s="6">
        <v>6</v>
      </c>
      <c r="B20" s="3">
        <v>3211</v>
      </c>
      <c r="C20" s="10" t="s">
        <v>12</v>
      </c>
      <c r="D20" s="11">
        <v>0</v>
      </c>
      <c r="E20" s="39"/>
      <c r="F20" s="12">
        <f>(G20-D20-E20)</f>
        <v>0</v>
      </c>
      <c r="G20" s="11">
        <v>0</v>
      </c>
    </row>
    <row r="21" spans="1:7" ht="15">
      <c r="A21" s="6">
        <v>7</v>
      </c>
      <c r="B21" s="3">
        <v>3212</v>
      </c>
      <c r="C21" s="14" t="s">
        <v>86</v>
      </c>
      <c r="D21" s="11">
        <v>271000</v>
      </c>
      <c r="E21" s="39"/>
      <c r="F21" s="12">
        <f>(G21-D21-E21)</f>
        <v>0</v>
      </c>
      <c r="G21" s="11">
        <v>271000</v>
      </c>
    </row>
    <row r="22" spans="1:7" ht="15">
      <c r="A22" s="6">
        <v>8</v>
      </c>
      <c r="B22" s="3">
        <v>3213</v>
      </c>
      <c r="C22" s="10" t="s">
        <v>13</v>
      </c>
      <c r="D22" s="11">
        <v>0</v>
      </c>
      <c r="E22" s="39"/>
      <c r="F22" s="12">
        <f>(G22-D22-E22)</f>
        <v>9500</v>
      </c>
      <c r="G22" s="11">
        <v>9500</v>
      </c>
    </row>
    <row r="23" spans="1:7" ht="15">
      <c r="A23" s="6">
        <v>9</v>
      </c>
      <c r="B23" s="3">
        <v>3214</v>
      </c>
      <c r="C23" s="10" t="s">
        <v>89</v>
      </c>
      <c r="D23" s="11"/>
      <c r="E23" s="39"/>
      <c r="F23" s="12">
        <f>(G23-D23-E23)</f>
        <v>1500</v>
      </c>
      <c r="G23" s="11">
        <v>1500</v>
      </c>
    </row>
    <row r="24" spans="1:7" ht="15">
      <c r="A24" s="9"/>
      <c r="B24" s="7">
        <v>322</v>
      </c>
      <c r="C24" s="8" t="s">
        <v>65</v>
      </c>
      <c r="D24" s="25">
        <f>SUM(D25:D30)</f>
        <v>2617990</v>
      </c>
      <c r="E24" s="25">
        <f>SUM(E25:E30)</f>
        <v>0</v>
      </c>
      <c r="F24" s="25">
        <f>SUM(F25:F30)</f>
        <v>214389</v>
      </c>
      <c r="G24" s="25">
        <f>SUM(G25:G30)</f>
        <v>2832379</v>
      </c>
    </row>
    <row r="25" spans="1:7" ht="15">
      <c r="A25" s="6">
        <v>10</v>
      </c>
      <c r="B25" s="3">
        <v>3221</v>
      </c>
      <c r="C25" s="10" t="s">
        <v>14</v>
      </c>
      <c r="D25" s="11">
        <v>57990</v>
      </c>
      <c r="E25" s="39"/>
      <c r="F25" s="12">
        <f aca="true" t="shared" si="0" ref="F25:F30">(G25-D25-E25)</f>
        <v>149389</v>
      </c>
      <c r="G25" s="11">
        <v>207379</v>
      </c>
    </row>
    <row r="26" spans="1:7" ht="15">
      <c r="A26" s="6">
        <v>11</v>
      </c>
      <c r="B26" s="3">
        <v>3222</v>
      </c>
      <c r="C26" s="10" t="s">
        <v>15</v>
      </c>
      <c r="D26" s="11">
        <v>25000</v>
      </c>
      <c r="E26" s="39"/>
      <c r="F26" s="12">
        <f t="shared" si="0"/>
        <v>25000</v>
      </c>
      <c r="G26" s="11">
        <v>50000</v>
      </c>
    </row>
    <row r="27" spans="1:7" ht="15">
      <c r="A27" s="6">
        <v>12</v>
      </c>
      <c r="B27" s="3">
        <v>3223</v>
      </c>
      <c r="C27" s="10" t="s">
        <v>74</v>
      </c>
      <c r="D27" s="11">
        <v>2445000</v>
      </c>
      <c r="E27" s="39"/>
      <c r="F27" s="12">
        <f t="shared" si="0"/>
        <v>0</v>
      </c>
      <c r="G27" s="11">
        <v>2445000</v>
      </c>
    </row>
    <row r="28" spans="1:7" ht="15">
      <c r="A28" s="6">
        <v>13</v>
      </c>
      <c r="B28" s="3">
        <v>3224</v>
      </c>
      <c r="C28" s="45" t="s">
        <v>85</v>
      </c>
      <c r="D28" s="11">
        <v>40000</v>
      </c>
      <c r="E28" s="39"/>
      <c r="F28" s="12">
        <f t="shared" si="0"/>
        <v>20000</v>
      </c>
      <c r="G28" s="11">
        <v>60000</v>
      </c>
    </row>
    <row r="29" spans="1:7" ht="15">
      <c r="A29" s="6">
        <v>14</v>
      </c>
      <c r="B29" s="3">
        <v>3225</v>
      </c>
      <c r="C29" s="10" t="s">
        <v>17</v>
      </c>
      <c r="D29" s="11">
        <v>10000</v>
      </c>
      <c r="E29" s="39"/>
      <c r="F29" s="12">
        <f t="shared" si="0"/>
        <v>10000</v>
      </c>
      <c r="G29" s="11">
        <v>20000</v>
      </c>
    </row>
    <row r="30" spans="1:7" ht="15">
      <c r="A30" s="6">
        <v>15</v>
      </c>
      <c r="B30" s="3">
        <v>3227</v>
      </c>
      <c r="C30" s="10" t="s">
        <v>79</v>
      </c>
      <c r="D30" s="11">
        <v>40000</v>
      </c>
      <c r="E30" s="39"/>
      <c r="F30" s="12">
        <f t="shared" si="0"/>
        <v>10000</v>
      </c>
      <c r="G30" s="11">
        <v>50000</v>
      </c>
    </row>
    <row r="31" spans="1:7" ht="15">
      <c r="A31" s="9"/>
      <c r="B31" s="7">
        <v>323</v>
      </c>
      <c r="C31" s="8" t="s">
        <v>66</v>
      </c>
      <c r="D31" s="25">
        <f>SUM(D32:D40)</f>
        <v>2051970</v>
      </c>
      <c r="E31" s="25">
        <f>SUM(E32:E40)</f>
        <v>0</v>
      </c>
      <c r="F31" s="25">
        <f>SUM(F32:F40)</f>
        <v>1931580</v>
      </c>
      <c r="G31" s="25">
        <f>SUM(G32:G40)</f>
        <v>3983550</v>
      </c>
    </row>
    <row r="32" spans="1:7" ht="15">
      <c r="A32" s="6">
        <v>16</v>
      </c>
      <c r="B32" s="3">
        <v>3231</v>
      </c>
      <c r="C32" s="10" t="s">
        <v>18</v>
      </c>
      <c r="D32" s="11">
        <v>35020</v>
      </c>
      <c r="E32" s="39"/>
      <c r="F32" s="12">
        <f aca="true" t="shared" si="1" ref="F32:F40">(G32-D32-E32)</f>
        <v>214980</v>
      </c>
      <c r="G32" s="11">
        <v>250000</v>
      </c>
    </row>
    <row r="33" spans="1:7" ht="15">
      <c r="A33" s="6">
        <v>17</v>
      </c>
      <c r="B33" s="3">
        <v>3232</v>
      </c>
      <c r="C33" s="10" t="s">
        <v>19</v>
      </c>
      <c r="D33" s="11">
        <v>1300000</v>
      </c>
      <c r="E33" s="39"/>
      <c r="F33" s="12">
        <f t="shared" si="1"/>
        <v>45000</v>
      </c>
      <c r="G33" s="11">
        <v>1345000</v>
      </c>
    </row>
    <row r="34" spans="1:7" ht="15">
      <c r="A34" s="6">
        <v>18</v>
      </c>
      <c r="B34" s="3">
        <v>3233</v>
      </c>
      <c r="C34" s="10" t="s">
        <v>52</v>
      </c>
      <c r="D34" s="11"/>
      <c r="E34" s="39"/>
      <c r="F34" s="12">
        <f t="shared" si="1"/>
        <v>83000</v>
      </c>
      <c r="G34" s="11">
        <v>83000</v>
      </c>
    </row>
    <row r="35" spans="1:7" ht="15">
      <c r="A35" s="6">
        <v>19</v>
      </c>
      <c r="B35" s="3">
        <v>3234</v>
      </c>
      <c r="C35" s="10" t="s">
        <v>20</v>
      </c>
      <c r="D35" s="11">
        <v>410000</v>
      </c>
      <c r="E35" s="39"/>
      <c r="F35" s="12">
        <f t="shared" si="1"/>
        <v>117000</v>
      </c>
      <c r="G35" s="11">
        <v>527000</v>
      </c>
    </row>
    <row r="36" spans="1:7" ht="15">
      <c r="A36" s="6">
        <v>20</v>
      </c>
      <c r="B36" s="3">
        <v>3235</v>
      </c>
      <c r="C36" s="10" t="s">
        <v>61</v>
      </c>
      <c r="D36" s="11">
        <v>223550</v>
      </c>
      <c r="E36" s="39"/>
      <c r="F36" s="12">
        <f t="shared" si="1"/>
        <v>0</v>
      </c>
      <c r="G36" s="11">
        <v>223550</v>
      </c>
    </row>
    <row r="37" spans="1:7" ht="15">
      <c r="A37" s="6">
        <v>21</v>
      </c>
      <c r="B37" s="3">
        <v>3236</v>
      </c>
      <c r="C37" s="10" t="s">
        <v>21</v>
      </c>
      <c r="D37" s="11">
        <v>50000</v>
      </c>
      <c r="E37" s="39"/>
      <c r="F37" s="12">
        <f t="shared" si="1"/>
        <v>0</v>
      </c>
      <c r="G37" s="11">
        <v>50000</v>
      </c>
    </row>
    <row r="38" spans="1:7" ht="15">
      <c r="A38" s="6">
        <v>22</v>
      </c>
      <c r="B38" s="3">
        <v>3237</v>
      </c>
      <c r="C38" s="10" t="s">
        <v>22</v>
      </c>
      <c r="D38" s="11"/>
      <c r="E38" s="39"/>
      <c r="F38" s="12">
        <f t="shared" si="1"/>
        <v>920000</v>
      </c>
      <c r="G38" s="11">
        <v>920000</v>
      </c>
    </row>
    <row r="39" spans="1:7" ht="15">
      <c r="A39" s="6">
        <v>23</v>
      </c>
      <c r="B39" s="3">
        <v>3238</v>
      </c>
      <c r="C39" s="10" t="s">
        <v>23</v>
      </c>
      <c r="D39" s="11">
        <v>33400</v>
      </c>
      <c r="E39" s="39"/>
      <c r="F39" s="12">
        <f t="shared" si="1"/>
        <v>426600</v>
      </c>
      <c r="G39" s="11">
        <v>460000</v>
      </c>
    </row>
    <row r="40" spans="1:7" ht="15">
      <c r="A40" s="6">
        <v>24</v>
      </c>
      <c r="B40" s="3">
        <v>3239</v>
      </c>
      <c r="C40" s="10" t="s">
        <v>73</v>
      </c>
      <c r="D40" s="11">
        <v>0</v>
      </c>
      <c r="E40" s="39"/>
      <c r="F40" s="12">
        <f t="shared" si="1"/>
        <v>125000</v>
      </c>
      <c r="G40" s="11">
        <v>125000</v>
      </c>
    </row>
    <row r="41" spans="1:7" ht="15">
      <c r="A41" s="9"/>
      <c r="B41" s="7">
        <v>324</v>
      </c>
      <c r="C41" s="8" t="s">
        <v>80</v>
      </c>
      <c r="D41" s="25">
        <f>SUM(D42)</f>
        <v>0</v>
      </c>
      <c r="E41" s="25">
        <f>SUM(E42)</f>
        <v>0</v>
      </c>
      <c r="F41" s="25">
        <f>SUM(F42)</f>
        <v>84000</v>
      </c>
      <c r="G41" s="25">
        <f>SUM(G42)</f>
        <v>84000</v>
      </c>
    </row>
    <row r="42" spans="1:7" ht="15">
      <c r="A42" s="6">
        <v>25</v>
      </c>
      <c r="B42" s="3">
        <v>3241</v>
      </c>
      <c r="C42" s="10" t="s">
        <v>80</v>
      </c>
      <c r="D42" s="11"/>
      <c r="E42" s="39"/>
      <c r="F42" s="12">
        <f>(G42-D42-E42)</f>
        <v>84000</v>
      </c>
      <c r="G42" s="11">
        <v>84000</v>
      </c>
    </row>
    <row r="43" spans="1:7" ht="54" customHeight="1">
      <c r="A43" s="9"/>
      <c r="B43" s="7">
        <v>329</v>
      </c>
      <c r="C43" s="15" t="s">
        <v>29</v>
      </c>
      <c r="D43" s="25">
        <f>SUM(D44:D49)</f>
        <v>344100</v>
      </c>
      <c r="E43" s="25">
        <f>SUM(E44:E49)</f>
        <v>0</v>
      </c>
      <c r="F43" s="25">
        <f>SUM(F44:F49)</f>
        <v>87300</v>
      </c>
      <c r="G43" s="25">
        <f>SUM(G44:G49)</f>
        <v>431400</v>
      </c>
    </row>
    <row r="44" spans="1:7" ht="27">
      <c r="A44" s="6">
        <v>26</v>
      </c>
      <c r="B44" s="3">
        <v>3291</v>
      </c>
      <c r="C44" s="14" t="s">
        <v>25</v>
      </c>
      <c r="D44" s="11">
        <v>23000</v>
      </c>
      <c r="E44" s="39"/>
      <c r="F44" s="12">
        <f aca="true" t="shared" si="2" ref="F44:F49">(G44-D44-E44)</f>
        <v>0</v>
      </c>
      <c r="G44" s="11">
        <v>23000</v>
      </c>
    </row>
    <row r="45" spans="1:7" ht="15">
      <c r="A45" s="6">
        <v>27</v>
      </c>
      <c r="B45" s="3">
        <v>3292</v>
      </c>
      <c r="C45" s="10" t="s">
        <v>26</v>
      </c>
      <c r="D45" s="11">
        <v>321000</v>
      </c>
      <c r="E45" s="39"/>
      <c r="F45" s="12">
        <f t="shared" si="2"/>
        <v>0</v>
      </c>
      <c r="G45" s="11">
        <v>321000</v>
      </c>
    </row>
    <row r="46" spans="1:7" ht="15">
      <c r="A46" s="6">
        <v>28</v>
      </c>
      <c r="B46" s="3">
        <v>3293</v>
      </c>
      <c r="C46" s="10" t="s">
        <v>27</v>
      </c>
      <c r="D46" s="11"/>
      <c r="E46" s="39"/>
      <c r="F46" s="12">
        <f t="shared" si="2"/>
        <v>41000</v>
      </c>
      <c r="G46" s="11">
        <v>41000</v>
      </c>
    </row>
    <row r="47" spans="1:7" ht="15">
      <c r="A47" s="6">
        <v>29</v>
      </c>
      <c r="B47" s="3">
        <v>3294</v>
      </c>
      <c r="C47" s="10" t="s">
        <v>28</v>
      </c>
      <c r="D47" s="30">
        <v>100</v>
      </c>
      <c r="E47" s="39"/>
      <c r="F47" s="12">
        <f t="shared" si="2"/>
        <v>2300</v>
      </c>
      <c r="G47" s="11">
        <v>2400</v>
      </c>
    </row>
    <row r="48" spans="1:7" ht="15">
      <c r="A48" s="6">
        <v>30</v>
      </c>
      <c r="B48" s="3">
        <v>3295</v>
      </c>
      <c r="C48" s="10" t="s">
        <v>75</v>
      </c>
      <c r="D48" s="30"/>
      <c r="E48" s="39"/>
      <c r="F48" s="12">
        <f t="shared" si="2"/>
        <v>28500</v>
      </c>
      <c r="G48" s="11">
        <v>28500</v>
      </c>
    </row>
    <row r="49" spans="1:7" ht="15">
      <c r="A49" s="6">
        <v>31</v>
      </c>
      <c r="B49" s="3">
        <v>3299</v>
      </c>
      <c r="C49" s="10" t="s">
        <v>29</v>
      </c>
      <c r="D49" s="31"/>
      <c r="E49" s="39"/>
      <c r="F49" s="12">
        <f t="shared" si="2"/>
        <v>15500</v>
      </c>
      <c r="G49" s="11">
        <v>15500</v>
      </c>
    </row>
    <row r="50" spans="1:7" ht="15">
      <c r="A50" s="9"/>
      <c r="B50" s="7">
        <v>34</v>
      </c>
      <c r="C50" s="8" t="s">
        <v>30</v>
      </c>
      <c r="D50" s="25">
        <f>D51</f>
        <v>21400</v>
      </c>
      <c r="E50" s="25">
        <f>E51</f>
        <v>0</v>
      </c>
      <c r="F50" s="25">
        <f>F51</f>
        <v>630200</v>
      </c>
      <c r="G50" s="25">
        <f>G51</f>
        <v>651600</v>
      </c>
    </row>
    <row r="51" spans="1:7" ht="15">
      <c r="A51" s="9"/>
      <c r="B51" s="7">
        <v>343</v>
      </c>
      <c r="C51" s="8" t="s">
        <v>67</v>
      </c>
      <c r="D51" s="25">
        <f>SUM(D52:D54)</f>
        <v>21400</v>
      </c>
      <c r="E51" s="25">
        <f>SUM(E52:E54)</f>
        <v>0</v>
      </c>
      <c r="F51" s="25">
        <f>SUM(F52:F54)</f>
        <v>630200</v>
      </c>
      <c r="G51" s="25">
        <f>SUM(G52:G54)</f>
        <v>651600</v>
      </c>
    </row>
    <row r="52" spans="1:7" ht="15">
      <c r="A52" s="6">
        <v>32</v>
      </c>
      <c r="B52" s="3">
        <v>3431</v>
      </c>
      <c r="C52" s="10" t="s">
        <v>31</v>
      </c>
      <c r="D52" s="11">
        <v>21400</v>
      </c>
      <c r="E52" s="39"/>
      <c r="F52" s="12">
        <f>(G52-D52-E52)</f>
        <v>598600</v>
      </c>
      <c r="G52" s="11">
        <v>620000</v>
      </c>
    </row>
    <row r="53" spans="1:7" ht="15">
      <c r="A53" s="6">
        <v>33</v>
      </c>
      <c r="B53" s="3">
        <v>3432</v>
      </c>
      <c r="C53" s="10" t="s">
        <v>32</v>
      </c>
      <c r="D53" s="11"/>
      <c r="E53" s="39"/>
      <c r="F53" s="12">
        <f>(G53-D53-E53)</f>
        <v>28400</v>
      </c>
      <c r="G53" s="11">
        <v>28400</v>
      </c>
    </row>
    <row r="54" spans="1:7" ht="15">
      <c r="A54" s="6">
        <v>34</v>
      </c>
      <c r="B54" s="3">
        <v>3433</v>
      </c>
      <c r="C54" s="10" t="s">
        <v>33</v>
      </c>
      <c r="D54" s="11"/>
      <c r="E54" s="39"/>
      <c r="F54" s="12">
        <f>(G54-D54-E54)</f>
        <v>3200</v>
      </c>
      <c r="G54" s="11">
        <v>3200</v>
      </c>
    </row>
    <row r="55" spans="1:7" ht="15">
      <c r="A55" s="9"/>
      <c r="B55" s="7">
        <v>37</v>
      </c>
      <c r="C55" s="8" t="s">
        <v>82</v>
      </c>
      <c r="D55" s="25">
        <f>D56</f>
        <v>0</v>
      </c>
      <c r="E55" s="25">
        <f>E56</f>
        <v>0</v>
      </c>
      <c r="F55" s="25">
        <f>F56</f>
        <v>17000</v>
      </c>
      <c r="G55" s="25">
        <f>G56</f>
        <v>17000</v>
      </c>
    </row>
    <row r="56" spans="1:7" ht="15">
      <c r="A56" s="9"/>
      <c r="B56" s="7">
        <v>372</v>
      </c>
      <c r="C56" s="8" t="s">
        <v>81</v>
      </c>
      <c r="D56" s="25">
        <f>SUM(D57)</f>
        <v>0</v>
      </c>
      <c r="E56" s="25">
        <f>SUM(E57)</f>
        <v>0</v>
      </c>
      <c r="F56" s="25">
        <f>SUM(F57)</f>
        <v>17000</v>
      </c>
      <c r="G56" s="25">
        <f>SUM(G57)</f>
        <v>17000</v>
      </c>
    </row>
    <row r="57" spans="1:7" ht="15">
      <c r="A57" s="6">
        <v>35</v>
      </c>
      <c r="B57" s="3">
        <v>3721</v>
      </c>
      <c r="C57" s="10" t="s">
        <v>76</v>
      </c>
      <c r="D57" s="11">
        <v>0</v>
      </c>
      <c r="E57" s="39"/>
      <c r="F57" s="12">
        <f>(G57-D57-E57)</f>
        <v>17000</v>
      </c>
      <c r="G57" s="11">
        <v>17000</v>
      </c>
    </row>
    <row r="58" spans="1:7" ht="15">
      <c r="A58" s="6"/>
      <c r="B58" s="7">
        <v>38</v>
      </c>
      <c r="C58" s="8" t="s">
        <v>68</v>
      </c>
      <c r="D58" s="25">
        <f>SUM(D59:D61)</f>
        <v>0</v>
      </c>
      <c r="E58" s="25">
        <f>SUM(E59:E61)</f>
        <v>0</v>
      </c>
      <c r="F58" s="25">
        <f>SUM(F59:F61)</f>
        <v>0</v>
      </c>
      <c r="G58" s="25">
        <f>SUM(G59:G61)</f>
        <v>0</v>
      </c>
    </row>
    <row r="59" spans="1:7" ht="15">
      <c r="A59" s="6">
        <v>36</v>
      </c>
      <c r="B59" s="3">
        <v>3811</v>
      </c>
      <c r="C59" s="10" t="s">
        <v>34</v>
      </c>
      <c r="D59" s="11"/>
      <c r="E59" s="39"/>
      <c r="F59" s="12">
        <f>(G59-D59-E59)</f>
        <v>0</v>
      </c>
      <c r="G59" s="11">
        <v>0</v>
      </c>
    </row>
    <row r="60" spans="1:7" ht="15">
      <c r="A60" s="6">
        <v>37</v>
      </c>
      <c r="B60" s="3">
        <v>3831</v>
      </c>
      <c r="C60" s="10" t="s">
        <v>35</v>
      </c>
      <c r="D60" s="11"/>
      <c r="E60" s="39"/>
      <c r="F60" s="12">
        <f>(G60-D60-E60)</f>
        <v>0</v>
      </c>
      <c r="G60" s="11">
        <v>0</v>
      </c>
    </row>
    <row r="61" spans="1:7" ht="15">
      <c r="A61" s="6">
        <v>38</v>
      </c>
      <c r="B61" s="3">
        <v>3859</v>
      </c>
      <c r="C61" s="10" t="s">
        <v>36</v>
      </c>
      <c r="D61" s="11"/>
      <c r="E61" s="39"/>
      <c r="F61" s="12">
        <f>(G61-D61-E61)</f>
        <v>0</v>
      </c>
      <c r="G61" s="11">
        <v>0</v>
      </c>
    </row>
    <row r="62" spans="1:7" ht="15" customHeight="1">
      <c r="A62" s="75" t="s">
        <v>93</v>
      </c>
      <c r="B62" s="76"/>
      <c r="C62" s="77"/>
      <c r="D62" s="27">
        <f>D63</f>
        <v>1200000</v>
      </c>
      <c r="E62" s="27">
        <f>E63</f>
        <v>0</v>
      </c>
      <c r="F62" s="27">
        <f>F63</f>
        <v>8617121</v>
      </c>
      <c r="G62" s="27">
        <f>G63</f>
        <v>9817121</v>
      </c>
    </row>
    <row r="63" spans="1:7" ht="15">
      <c r="A63" s="7"/>
      <c r="B63" s="7">
        <v>3</v>
      </c>
      <c r="C63" s="8" t="s">
        <v>5</v>
      </c>
      <c r="D63" s="25">
        <f>SUM(D64+D65+D88+D93)</f>
        <v>1200000</v>
      </c>
      <c r="E63" s="25">
        <f>SUM(E64+E65+E88+E93)</f>
        <v>0</v>
      </c>
      <c r="F63" s="25">
        <f>SUM(F64+F65+F88+F93)</f>
        <v>8617121</v>
      </c>
      <c r="G63" s="25">
        <f>SUM(G64+G65+G88+G93)</f>
        <v>9817121</v>
      </c>
    </row>
    <row r="64" spans="1:7" ht="15">
      <c r="A64" s="7"/>
      <c r="B64" s="7">
        <v>31</v>
      </c>
      <c r="C64" s="8" t="s">
        <v>6</v>
      </c>
      <c r="D64" s="25"/>
      <c r="E64" s="39"/>
      <c r="F64" s="25"/>
      <c r="G64" s="41"/>
    </row>
    <row r="65" spans="1:7" ht="15">
      <c r="A65" s="7"/>
      <c r="B65" s="7">
        <v>32</v>
      </c>
      <c r="C65" s="8" t="s">
        <v>11</v>
      </c>
      <c r="D65" s="25">
        <f>SUM(D66+D69+D73+D82+D84)</f>
        <v>1200000</v>
      </c>
      <c r="E65" s="25">
        <f>SUM(E66+E69+E73+E82+E84)</f>
        <v>0</v>
      </c>
      <c r="F65" s="25">
        <f>SUM(F66+F69+F73+F82+F84)</f>
        <v>8617121</v>
      </c>
      <c r="G65" s="25">
        <f>SUM(G66+G69+G73+G82+G84)</f>
        <v>9817121</v>
      </c>
    </row>
    <row r="66" spans="1:7" ht="15">
      <c r="A66" s="7"/>
      <c r="B66" s="7">
        <v>321</v>
      </c>
      <c r="C66" s="8" t="s">
        <v>64</v>
      </c>
      <c r="D66" s="25">
        <f>SUM(D67:D68)</f>
        <v>55000</v>
      </c>
      <c r="E66" s="25">
        <f>SUM(E67:E68)</f>
        <v>0</v>
      </c>
      <c r="F66" s="25">
        <f>SUM(F67:F68)</f>
        <v>0</v>
      </c>
      <c r="G66" s="25">
        <f>SUM(G67:G68)</f>
        <v>55000</v>
      </c>
    </row>
    <row r="67" spans="1:7" ht="15">
      <c r="A67" s="6">
        <v>51</v>
      </c>
      <c r="B67" s="3">
        <v>3211</v>
      </c>
      <c r="C67" s="10" t="s">
        <v>12</v>
      </c>
      <c r="D67" s="11">
        <v>55000</v>
      </c>
      <c r="E67" s="39"/>
      <c r="F67" s="12">
        <f>(G67-D67-E67)</f>
        <v>0</v>
      </c>
      <c r="G67" s="11">
        <v>55000</v>
      </c>
    </row>
    <row r="68" spans="1:7" ht="15">
      <c r="A68" s="6">
        <v>52</v>
      </c>
      <c r="B68" s="3">
        <v>3212</v>
      </c>
      <c r="C68" s="10" t="s">
        <v>51</v>
      </c>
      <c r="D68" s="11"/>
      <c r="E68" s="39"/>
      <c r="F68" s="12">
        <f>(G68-D68-E68)</f>
        <v>0</v>
      </c>
      <c r="G68" s="11"/>
    </row>
    <row r="69" spans="1:7" ht="15">
      <c r="A69" s="9"/>
      <c r="B69" s="7">
        <v>322</v>
      </c>
      <c r="C69" s="8" t="s">
        <v>65</v>
      </c>
      <c r="D69" s="28">
        <f>SUM(D70:D72)</f>
        <v>0</v>
      </c>
      <c r="E69" s="28">
        <f>SUM(E70:E72)</f>
        <v>0</v>
      </c>
      <c r="F69" s="28">
        <f>SUM(F70:F72)</f>
        <v>0</v>
      </c>
      <c r="G69" s="28">
        <f>SUM(G70:G72)</f>
        <v>0</v>
      </c>
    </row>
    <row r="70" spans="1:7" ht="15">
      <c r="A70" s="6">
        <v>53</v>
      </c>
      <c r="B70" s="3">
        <v>3221</v>
      </c>
      <c r="C70" s="10" t="s">
        <v>14</v>
      </c>
      <c r="D70" s="11"/>
      <c r="E70" s="39"/>
      <c r="F70" s="12">
        <f>(G70-D70-E70)</f>
        <v>0</v>
      </c>
      <c r="G70" s="26"/>
    </row>
    <row r="71" spans="1:7" ht="15">
      <c r="A71" s="6">
        <v>54</v>
      </c>
      <c r="B71" s="3">
        <v>3222</v>
      </c>
      <c r="C71" s="10" t="s">
        <v>15</v>
      </c>
      <c r="D71" s="11"/>
      <c r="E71" s="39"/>
      <c r="F71" s="12">
        <f>(G71-D71-E71)</f>
        <v>0</v>
      </c>
      <c r="G71" s="26"/>
    </row>
    <row r="72" spans="1:7" ht="15">
      <c r="A72" s="6">
        <v>55</v>
      </c>
      <c r="B72" s="3">
        <v>3223</v>
      </c>
      <c r="C72" s="10" t="s">
        <v>16</v>
      </c>
      <c r="D72" s="11"/>
      <c r="E72" s="39"/>
      <c r="F72" s="12">
        <f>(G72-D72-E72)</f>
        <v>0</v>
      </c>
      <c r="G72" s="26"/>
    </row>
    <row r="73" spans="1:7" ht="15">
      <c r="A73" s="17"/>
      <c r="B73" s="7">
        <v>323</v>
      </c>
      <c r="C73" s="8" t="s">
        <v>66</v>
      </c>
      <c r="D73" s="28">
        <f>SUM(D74:D81)</f>
        <v>1145000</v>
      </c>
      <c r="E73" s="28">
        <f>SUM(E74:E81)</f>
        <v>0</v>
      </c>
      <c r="F73" s="28">
        <f>SUM(F74:F81)</f>
        <v>8284495</v>
      </c>
      <c r="G73" s="28">
        <f>SUM(G74:G81)</f>
        <v>9429495</v>
      </c>
    </row>
    <row r="74" spans="1:7" ht="15">
      <c r="A74" s="6">
        <v>56</v>
      </c>
      <c r="B74" s="3">
        <v>3231</v>
      </c>
      <c r="C74" s="10" t="s">
        <v>87</v>
      </c>
      <c r="D74" s="11"/>
      <c r="E74" s="39"/>
      <c r="F74" s="12">
        <f aca="true" t="shared" si="3" ref="F74:F81">(G74-D74-E74)</f>
        <v>158380</v>
      </c>
      <c r="G74" s="11">
        <v>158380</v>
      </c>
    </row>
    <row r="75" spans="1:7" ht="15">
      <c r="A75" s="3">
        <v>57</v>
      </c>
      <c r="B75" s="3">
        <v>3232</v>
      </c>
      <c r="C75" s="10" t="s">
        <v>19</v>
      </c>
      <c r="D75" s="11"/>
      <c r="E75" s="39"/>
      <c r="F75" s="12">
        <f t="shared" si="3"/>
        <v>0</v>
      </c>
      <c r="G75" s="11"/>
    </row>
    <row r="76" spans="1:7" ht="15">
      <c r="A76" s="6">
        <v>58</v>
      </c>
      <c r="B76" s="3">
        <v>3233</v>
      </c>
      <c r="C76" s="10" t="s">
        <v>52</v>
      </c>
      <c r="D76" s="11">
        <v>73000</v>
      </c>
      <c r="E76" s="39"/>
      <c r="F76" s="12">
        <f t="shared" si="3"/>
        <v>310640</v>
      </c>
      <c r="G76" s="11">
        <v>383640</v>
      </c>
    </row>
    <row r="77" spans="1:7" ht="15">
      <c r="A77" s="3">
        <v>59</v>
      </c>
      <c r="B77" s="3">
        <v>3234</v>
      </c>
      <c r="C77" s="10" t="s">
        <v>20</v>
      </c>
      <c r="D77" s="11"/>
      <c r="E77" s="39"/>
      <c r="F77" s="12">
        <f t="shared" si="3"/>
        <v>0</v>
      </c>
      <c r="G77" s="11"/>
    </row>
    <row r="78" spans="1:7" ht="15">
      <c r="A78" s="6">
        <v>60</v>
      </c>
      <c r="B78" s="3">
        <v>3235</v>
      </c>
      <c r="C78" s="10" t="s">
        <v>84</v>
      </c>
      <c r="D78" s="11"/>
      <c r="E78" s="39"/>
      <c r="F78" s="12">
        <f t="shared" si="3"/>
        <v>55000</v>
      </c>
      <c r="G78" s="11">
        <v>55000</v>
      </c>
    </row>
    <row r="79" spans="1:7" ht="15">
      <c r="A79" s="3">
        <v>61</v>
      </c>
      <c r="B79" s="3">
        <v>3237</v>
      </c>
      <c r="C79" s="10" t="s">
        <v>22</v>
      </c>
      <c r="D79" s="11">
        <v>970000</v>
      </c>
      <c r="E79" s="39"/>
      <c r="F79" s="12">
        <f t="shared" si="3"/>
        <v>7576210</v>
      </c>
      <c r="G79" s="11">
        <v>8546210</v>
      </c>
    </row>
    <row r="80" spans="1:7" ht="15">
      <c r="A80" s="6">
        <v>62</v>
      </c>
      <c r="B80" s="3">
        <v>3238</v>
      </c>
      <c r="C80" s="10" t="s">
        <v>23</v>
      </c>
      <c r="D80" s="11">
        <v>18000</v>
      </c>
      <c r="E80" s="39"/>
      <c r="F80" s="12">
        <f t="shared" si="3"/>
        <v>0</v>
      </c>
      <c r="G80" s="11">
        <v>18000</v>
      </c>
    </row>
    <row r="81" spans="1:7" ht="15">
      <c r="A81" s="3">
        <v>63</v>
      </c>
      <c r="B81" s="3">
        <v>3239</v>
      </c>
      <c r="C81" s="10" t="s">
        <v>24</v>
      </c>
      <c r="D81" s="11">
        <v>84000</v>
      </c>
      <c r="E81" s="39"/>
      <c r="F81" s="12">
        <f t="shared" si="3"/>
        <v>184265</v>
      </c>
      <c r="G81" s="11">
        <v>268265</v>
      </c>
    </row>
    <row r="82" spans="1:7" ht="15">
      <c r="A82" s="9"/>
      <c r="B82" s="7">
        <v>324</v>
      </c>
      <c r="C82" s="8" t="s">
        <v>80</v>
      </c>
      <c r="D82" s="25">
        <f>SUM(D83)</f>
        <v>0</v>
      </c>
      <c r="E82" s="25">
        <f>SUM(E83)</f>
        <v>0</v>
      </c>
      <c r="F82" s="25">
        <f>SUM(F83)</f>
        <v>238300</v>
      </c>
      <c r="G82" s="25">
        <f>SUM(G83)</f>
        <v>238300</v>
      </c>
    </row>
    <row r="83" spans="1:7" ht="15">
      <c r="A83" s="6">
        <v>64</v>
      </c>
      <c r="B83" s="3">
        <v>3241</v>
      </c>
      <c r="C83" s="10" t="s">
        <v>80</v>
      </c>
      <c r="D83" s="11">
        <v>0</v>
      </c>
      <c r="E83" s="39"/>
      <c r="F83" s="12">
        <f>(G83-D83-E83)</f>
        <v>238300</v>
      </c>
      <c r="G83" s="11">
        <v>238300</v>
      </c>
    </row>
    <row r="84" spans="1:7" ht="15">
      <c r="A84" s="3"/>
      <c r="B84" s="7">
        <v>329</v>
      </c>
      <c r="C84" s="8" t="s">
        <v>53</v>
      </c>
      <c r="D84" s="28">
        <f>SUM(D85:D87)</f>
        <v>0</v>
      </c>
      <c r="E84" s="28">
        <f>SUM(E85:E87)</f>
        <v>0</v>
      </c>
      <c r="F84" s="28">
        <f>SUM(F85:F87)</f>
        <v>94326</v>
      </c>
      <c r="G84" s="28">
        <f>SUM(G85:G87)</f>
        <v>94326</v>
      </c>
    </row>
    <row r="85" spans="1:7" ht="15">
      <c r="A85" s="3">
        <v>65</v>
      </c>
      <c r="B85" s="3">
        <v>3293</v>
      </c>
      <c r="C85" s="10" t="s">
        <v>27</v>
      </c>
      <c r="D85" s="11"/>
      <c r="E85" s="39"/>
      <c r="F85" s="12">
        <f>(G85-D85-E85)</f>
        <v>47400</v>
      </c>
      <c r="G85" s="11">
        <v>47400</v>
      </c>
    </row>
    <row r="86" spans="1:7" ht="15">
      <c r="A86" s="3">
        <v>66</v>
      </c>
      <c r="B86" s="3">
        <v>3295</v>
      </c>
      <c r="C86" s="10" t="s">
        <v>75</v>
      </c>
      <c r="D86" s="11"/>
      <c r="E86" s="39"/>
      <c r="F86" s="12">
        <f>(G86-D86-E86)</f>
        <v>0</v>
      </c>
      <c r="G86" s="11"/>
    </row>
    <row r="87" spans="1:7" ht="15">
      <c r="A87" s="3">
        <v>67</v>
      </c>
      <c r="B87" s="3">
        <v>3299</v>
      </c>
      <c r="C87" s="10" t="s">
        <v>60</v>
      </c>
      <c r="D87" s="11"/>
      <c r="E87" s="39"/>
      <c r="F87" s="12">
        <f>(G87-D87-E87)</f>
        <v>46926</v>
      </c>
      <c r="G87" s="11">
        <v>46926</v>
      </c>
    </row>
    <row r="88" spans="1:7" ht="15">
      <c r="A88" s="3"/>
      <c r="B88" s="7">
        <v>34</v>
      </c>
      <c r="C88" s="8" t="s">
        <v>30</v>
      </c>
      <c r="D88" s="25">
        <f>D89</f>
        <v>0</v>
      </c>
      <c r="E88" s="25">
        <f>E89</f>
        <v>0</v>
      </c>
      <c r="F88" s="25">
        <f>F89</f>
        <v>0</v>
      </c>
      <c r="G88" s="25">
        <f>G89</f>
        <v>0</v>
      </c>
    </row>
    <row r="89" spans="1:7" ht="15">
      <c r="A89" s="3"/>
      <c r="B89" s="7">
        <v>343</v>
      </c>
      <c r="C89" s="8" t="s">
        <v>67</v>
      </c>
      <c r="D89" s="40">
        <f>SUM(D90:D92)</f>
        <v>0</v>
      </c>
      <c r="E89" s="40">
        <f>SUM(E90:E92)</f>
        <v>0</v>
      </c>
      <c r="F89" s="40">
        <f>SUM(F90:F92)</f>
        <v>0</v>
      </c>
      <c r="G89" s="40">
        <f>SUM(G90:G92)</f>
        <v>0</v>
      </c>
    </row>
    <row r="90" spans="1:7" ht="15">
      <c r="A90" s="3">
        <v>68</v>
      </c>
      <c r="B90" s="3">
        <v>3431</v>
      </c>
      <c r="C90" s="10" t="s">
        <v>31</v>
      </c>
      <c r="D90" s="11"/>
      <c r="E90" s="39"/>
      <c r="F90" s="12">
        <f>(G90-D90-E90)</f>
        <v>0</v>
      </c>
      <c r="G90" s="11"/>
    </row>
    <row r="91" spans="1:7" ht="15">
      <c r="A91" s="3">
        <v>69</v>
      </c>
      <c r="B91" s="3">
        <v>3432</v>
      </c>
      <c r="C91" s="10" t="s">
        <v>32</v>
      </c>
      <c r="D91" s="11"/>
      <c r="E91" s="39"/>
      <c r="F91" s="12">
        <f>(G91-D91-E91)</f>
        <v>0</v>
      </c>
      <c r="G91" s="11"/>
    </row>
    <row r="92" spans="1:7" ht="15">
      <c r="A92" s="3">
        <v>70</v>
      </c>
      <c r="B92" s="3">
        <v>3433</v>
      </c>
      <c r="C92" s="10" t="s">
        <v>33</v>
      </c>
      <c r="D92" s="11"/>
      <c r="E92" s="39"/>
      <c r="F92" s="12">
        <f>(G92-D92-E92)</f>
        <v>0</v>
      </c>
      <c r="G92" s="11"/>
    </row>
    <row r="93" spans="1:7" ht="15">
      <c r="A93" s="7"/>
      <c r="B93" s="7">
        <v>38</v>
      </c>
      <c r="C93" s="8" t="s">
        <v>68</v>
      </c>
      <c r="D93" s="40">
        <f>SUM(D94:D97)</f>
        <v>0</v>
      </c>
      <c r="E93" s="40">
        <f>(G93-F93-D93)</f>
        <v>0</v>
      </c>
      <c r="F93" s="40">
        <f>SUM(F94:F97)</f>
        <v>0</v>
      </c>
      <c r="G93" s="40">
        <f>SUM(G94:G97)</f>
        <v>0</v>
      </c>
    </row>
    <row r="94" spans="1:7" ht="15">
      <c r="A94" s="3">
        <v>71</v>
      </c>
      <c r="B94" s="3">
        <v>3811</v>
      </c>
      <c r="C94" s="10" t="s">
        <v>34</v>
      </c>
      <c r="D94" s="11"/>
      <c r="E94" s="39"/>
      <c r="F94" s="12">
        <f>(G94-D94-E94)</f>
        <v>0</v>
      </c>
      <c r="G94" s="11"/>
    </row>
    <row r="95" spans="1:7" ht="15">
      <c r="A95" s="3">
        <v>72</v>
      </c>
      <c r="B95" s="3">
        <v>3821</v>
      </c>
      <c r="C95" s="10" t="s">
        <v>58</v>
      </c>
      <c r="D95" s="11"/>
      <c r="E95" s="39"/>
      <c r="F95" s="12">
        <f>(G95-D95-E95)</f>
        <v>0</v>
      </c>
      <c r="G95" s="11">
        <v>0</v>
      </c>
    </row>
    <row r="96" spans="1:7" ht="15">
      <c r="A96" s="3">
        <v>73</v>
      </c>
      <c r="B96" s="3">
        <v>3834</v>
      </c>
      <c r="C96" s="10" t="s">
        <v>59</v>
      </c>
      <c r="D96" s="11"/>
      <c r="E96" s="39"/>
      <c r="F96" s="12">
        <f>(G96-D96-E96)</f>
        <v>0</v>
      </c>
      <c r="G96" s="11"/>
    </row>
    <row r="97" spans="1:7" ht="15">
      <c r="A97" s="3">
        <v>74</v>
      </c>
      <c r="B97" s="3">
        <v>3859</v>
      </c>
      <c r="C97" s="10" t="s">
        <v>36</v>
      </c>
      <c r="D97" s="11"/>
      <c r="E97" s="39"/>
      <c r="F97" s="12">
        <f>(G97-D97-E97)</f>
        <v>0</v>
      </c>
      <c r="G97" s="11">
        <v>0</v>
      </c>
    </row>
    <row r="98" spans="1:7" ht="15" customHeight="1">
      <c r="A98" s="75" t="s">
        <v>95</v>
      </c>
      <c r="B98" s="76"/>
      <c r="C98" s="77"/>
      <c r="D98" s="27">
        <f>D99</f>
        <v>550000</v>
      </c>
      <c r="E98" s="27">
        <f>E99</f>
        <v>0</v>
      </c>
      <c r="F98" s="27">
        <f>F99</f>
        <v>1570000</v>
      </c>
      <c r="G98" s="27">
        <f>G99</f>
        <v>2120000</v>
      </c>
    </row>
    <row r="99" spans="1:7" ht="15">
      <c r="A99" s="7"/>
      <c r="B99" s="7">
        <v>4</v>
      </c>
      <c r="C99" s="15" t="s">
        <v>38</v>
      </c>
      <c r="D99" s="40">
        <f>SUM(D100+D103+D116)</f>
        <v>550000</v>
      </c>
      <c r="E99" s="40">
        <f>SUM(E100+E103+E116)</f>
        <v>0</v>
      </c>
      <c r="F99" s="40">
        <f>SUM(F100+F103+F116)</f>
        <v>1570000</v>
      </c>
      <c r="G99" s="40">
        <f>SUM(G100+G103+G116)</f>
        <v>2120000</v>
      </c>
    </row>
    <row r="100" spans="1:7" ht="27">
      <c r="A100" s="7"/>
      <c r="B100" s="7">
        <v>41</v>
      </c>
      <c r="C100" s="15" t="s">
        <v>71</v>
      </c>
      <c r="D100" s="25">
        <f>SUM(D101:D102)</f>
        <v>0</v>
      </c>
      <c r="E100" s="25">
        <f>SUM(E101:E102)</f>
        <v>0</v>
      </c>
      <c r="F100" s="25">
        <f>SUM(F101:F102)</f>
        <v>0</v>
      </c>
      <c r="G100" s="25">
        <f>SUM(G101:G102)</f>
        <v>0</v>
      </c>
    </row>
    <row r="101" spans="1:7" ht="15">
      <c r="A101" s="3">
        <v>39</v>
      </c>
      <c r="B101" s="3">
        <v>4123</v>
      </c>
      <c r="C101" s="14" t="s">
        <v>40</v>
      </c>
      <c r="D101" s="26"/>
      <c r="E101" s="39"/>
      <c r="F101" s="12">
        <f>(G101-D101-E101)</f>
        <v>0</v>
      </c>
      <c r="G101" s="11"/>
    </row>
    <row r="102" spans="1:7" ht="15">
      <c r="A102" s="3">
        <v>40</v>
      </c>
      <c r="B102" s="3">
        <v>4124</v>
      </c>
      <c r="C102" s="14" t="s">
        <v>90</v>
      </c>
      <c r="D102" s="26"/>
      <c r="E102" s="39"/>
      <c r="F102" s="12">
        <f>(G102-D102-E102)</f>
        <v>0</v>
      </c>
      <c r="G102" s="11"/>
    </row>
    <row r="103" spans="1:7" ht="27">
      <c r="A103" s="7"/>
      <c r="B103" s="7">
        <v>42</v>
      </c>
      <c r="C103" s="15" t="s">
        <v>69</v>
      </c>
      <c r="D103" s="25">
        <f>D104+D111+D114</f>
        <v>550000</v>
      </c>
      <c r="E103" s="25">
        <f>E104+E111+E114</f>
        <v>0</v>
      </c>
      <c r="F103" s="25">
        <f>F104+F111+F114</f>
        <v>1570000</v>
      </c>
      <c r="G103" s="25">
        <f>G104+G111+G114</f>
        <v>2120000</v>
      </c>
    </row>
    <row r="104" spans="1:7" ht="15">
      <c r="A104" s="7"/>
      <c r="B104" s="7">
        <v>422</v>
      </c>
      <c r="C104" s="8" t="s">
        <v>39</v>
      </c>
      <c r="D104" s="25">
        <f>SUM(D105:D110)</f>
        <v>550000</v>
      </c>
      <c r="E104" s="25">
        <f>SUM(E105:E110)</f>
        <v>0</v>
      </c>
      <c r="F104" s="25">
        <f>SUM(F105:F110)</f>
        <v>1570000</v>
      </c>
      <c r="G104" s="25">
        <f>SUM(G105:G110)</f>
        <v>2120000</v>
      </c>
    </row>
    <row r="105" spans="1:7" ht="15">
      <c r="A105" s="6">
        <v>41</v>
      </c>
      <c r="B105" s="3">
        <v>4221</v>
      </c>
      <c r="C105" s="10" t="s">
        <v>41</v>
      </c>
      <c r="D105" s="11">
        <v>150000</v>
      </c>
      <c r="E105" s="39"/>
      <c r="F105" s="12">
        <f aca="true" t="shared" si="4" ref="F105:F110">(G105-D105-E105)</f>
        <v>0</v>
      </c>
      <c r="G105" s="11">
        <v>150000</v>
      </c>
    </row>
    <row r="106" spans="1:7" ht="15">
      <c r="A106" s="6">
        <v>42</v>
      </c>
      <c r="B106" s="3">
        <v>4222</v>
      </c>
      <c r="C106" s="10" t="s">
        <v>42</v>
      </c>
      <c r="D106" s="11">
        <v>100000</v>
      </c>
      <c r="E106" s="39"/>
      <c r="F106" s="12">
        <f t="shared" si="4"/>
        <v>100000</v>
      </c>
      <c r="G106" s="11">
        <v>200000</v>
      </c>
    </row>
    <row r="107" spans="1:7" ht="15">
      <c r="A107" s="6">
        <v>43</v>
      </c>
      <c r="B107" s="3">
        <v>4223</v>
      </c>
      <c r="C107" s="10" t="s">
        <v>43</v>
      </c>
      <c r="D107" s="11">
        <v>100000</v>
      </c>
      <c r="E107" s="39"/>
      <c r="F107" s="12">
        <f t="shared" si="4"/>
        <v>100000</v>
      </c>
      <c r="G107" s="11">
        <v>200000</v>
      </c>
    </row>
    <row r="108" spans="1:7" ht="15">
      <c r="A108" s="6">
        <v>44</v>
      </c>
      <c r="B108" s="3">
        <v>4225</v>
      </c>
      <c r="C108" s="10" t="s">
        <v>44</v>
      </c>
      <c r="D108" s="11">
        <v>100000</v>
      </c>
      <c r="E108" s="39"/>
      <c r="F108" s="12">
        <f t="shared" si="4"/>
        <v>100000</v>
      </c>
      <c r="G108" s="11">
        <v>200000</v>
      </c>
    </row>
    <row r="109" spans="1:7" ht="15">
      <c r="A109" s="6">
        <v>45</v>
      </c>
      <c r="B109" s="3">
        <v>4226</v>
      </c>
      <c r="C109" s="10" t="s">
        <v>45</v>
      </c>
      <c r="D109" s="11"/>
      <c r="E109" s="39"/>
      <c r="F109" s="12">
        <f t="shared" si="4"/>
        <v>1170000</v>
      </c>
      <c r="G109" s="11">
        <v>1170000</v>
      </c>
    </row>
    <row r="110" spans="1:7" ht="15">
      <c r="A110" s="6">
        <v>46</v>
      </c>
      <c r="B110" s="3">
        <v>4227</v>
      </c>
      <c r="C110" s="10" t="s">
        <v>70</v>
      </c>
      <c r="D110" s="32">
        <v>100000</v>
      </c>
      <c r="E110" s="39"/>
      <c r="F110" s="12">
        <f t="shared" si="4"/>
        <v>100000</v>
      </c>
      <c r="G110" s="11">
        <v>200000</v>
      </c>
    </row>
    <row r="111" spans="1:7" ht="27">
      <c r="A111" s="16"/>
      <c r="B111" s="7">
        <v>424</v>
      </c>
      <c r="C111" s="15" t="s">
        <v>46</v>
      </c>
      <c r="D111" s="25">
        <f>SUM(D112:D113)</f>
        <v>0</v>
      </c>
      <c r="E111" s="25">
        <f>SUM(E112:E113)</f>
        <v>0</v>
      </c>
      <c r="F111" s="25">
        <f>SUM(F112:F113)</f>
        <v>0</v>
      </c>
      <c r="G111" s="25">
        <f>SUM(G112:G113)</f>
        <v>0</v>
      </c>
    </row>
    <row r="112" spans="1:7" ht="15">
      <c r="A112" s="6">
        <v>47</v>
      </c>
      <c r="B112" s="3">
        <v>4241</v>
      </c>
      <c r="C112" s="10" t="s">
        <v>47</v>
      </c>
      <c r="D112" s="11"/>
      <c r="E112" s="39"/>
      <c r="F112" s="12">
        <f>(G112-D112-E112)</f>
        <v>0</v>
      </c>
      <c r="G112" s="11">
        <v>0</v>
      </c>
    </row>
    <row r="113" spans="1:7" ht="15">
      <c r="A113" s="6">
        <v>48</v>
      </c>
      <c r="B113" s="3">
        <v>4243</v>
      </c>
      <c r="C113" s="10" t="s">
        <v>48</v>
      </c>
      <c r="D113" s="11"/>
      <c r="E113" s="39"/>
      <c r="F113" s="12">
        <f>(G113-D113-E113)</f>
        <v>0</v>
      </c>
      <c r="G113" s="11">
        <v>0</v>
      </c>
    </row>
    <row r="114" spans="1:7" ht="15">
      <c r="A114" s="9"/>
      <c r="B114" s="7">
        <v>426</v>
      </c>
      <c r="C114" s="8" t="s">
        <v>49</v>
      </c>
      <c r="D114" s="25">
        <f>D115</f>
        <v>0</v>
      </c>
      <c r="E114" s="25">
        <f>E115</f>
        <v>0</v>
      </c>
      <c r="F114" s="25">
        <f>F115</f>
        <v>0</v>
      </c>
      <c r="G114" s="25">
        <f>G115</f>
        <v>0</v>
      </c>
    </row>
    <row r="115" spans="1:7" ht="15">
      <c r="A115" s="6">
        <v>49</v>
      </c>
      <c r="B115" s="3">
        <v>4262</v>
      </c>
      <c r="C115" s="10" t="s">
        <v>50</v>
      </c>
      <c r="D115" s="11"/>
      <c r="E115" s="39"/>
      <c r="F115" s="12">
        <f>(G115-D115-E115)</f>
        <v>0</v>
      </c>
      <c r="G115" s="11">
        <v>0</v>
      </c>
    </row>
    <row r="116" spans="1:7" ht="15">
      <c r="A116" s="9"/>
      <c r="B116" s="7">
        <v>45</v>
      </c>
      <c r="C116" s="8" t="s">
        <v>77</v>
      </c>
      <c r="D116" s="25">
        <f>D117</f>
        <v>0</v>
      </c>
      <c r="E116" s="25">
        <f>E117</f>
        <v>0</v>
      </c>
      <c r="F116" s="25">
        <f>F117</f>
        <v>0</v>
      </c>
      <c r="G116" s="25">
        <f>G117</f>
        <v>0</v>
      </c>
    </row>
    <row r="117" spans="1:7" ht="15">
      <c r="A117" s="9"/>
      <c r="B117" s="7">
        <v>452</v>
      </c>
      <c r="C117" s="8" t="s">
        <v>83</v>
      </c>
      <c r="D117" s="25">
        <f>SUM(D118)</f>
        <v>0</v>
      </c>
      <c r="E117" s="25">
        <f>SUM(E118)</f>
        <v>0</v>
      </c>
      <c r="F117" s="25">
        <f>SUM(F118)</f>
        <v>0</v>
      </c>
      <c r="G117" s="25">
        <f>SUM(G118)</f>
        <v>0</v>
      </c>
    </row>
    <row r="118" spans="1:7" ht="15">
      <c r="A118" s="6">
        <v>50</v>
      </c>
      <c r="B118" s="3">
        <v>4521</v>
      </c>
      <c r="C118" s="10" t="s">
        <v>78</v>
      </c>
      <c r="D118" s="11">
        <v>0</v>
      </c>
      <c r="E118" s="39"/>
      <c r="F118" s="12">
        <f>(G118-D118-E118)</f>
        <v>0</v>
      </c>
      <c r="G118" s="11">
        <v>0</v>
      </c>
    </row>
    <row r="119" spans="1:7" ht="15">
      <c r="A119" s="18"/>
      <c r="B119" s="18"/>
      <c r="C119" s="19" t="s">
        <v>54</v>
      </c>
      <c r="D119" s="29">
        <f>D6</f>
        <v>14169710</v>
      </c>
      <c r="E119" s="29">
        <f>E6</f>
        <v>0</v>
      </c>
      <c r="F119" s="29">
        <f>F6</f>
        <v>14330290</v>
      </c>
      <c r="G119" s="29">
        <f>G6</f>
        <v>28500000</v>
      </c>
    </row>
    <row r="120" spans="1:7" ht="15">
      <c r="A120" s="1"/>
      <c r="B120" s="1"/>
      <c r="C120" s="1" t="s">
        <v>109</v>
      </c>
      <c r="D120" s="20"/>
      <c r="E120" s="38"/>
      <c r="F120" s="21"/>
      <c r="G120" s="42" t="s">
        <v>55</v>
      </c>
    </row>
    <row r="121" spans="1:7" ht="15">
      <c r="A121" s="1"/>
      <c r="B121" s="1"/>
      <c r="C121" s="1" t="s">
        <v>108</v>
      </c>
      <c r="D121" s="20"/>
      <c r="E121" s="38"/>
      <c r="F121" s="21"/>
      <c r="G121" s="42" t="s">
        <v>56</v>
      </c>
    </row>
  </sheetData>
  <sheetProtection/>
  <mergeCells count="5">
    <mergeCell ref="A98:C98"/>
    <mergeCell ref="A1:G1"/>
    <mergeCell ref="A6:C6"/>
    <mergeCell ref="A7:C7"/>
    <mergeCell ref="A62:C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90" zoomScaleNormal="90" zoomScalePageLayoutView="0" workbookViewId="0" topLeftCell="C1">
      <selection activeCell="C122" sqref="C122"/>
    </sheetView>
  </sheetViews>
  <sheetFormatPr defaultColWidth="9.140625" defaultRowHeight="15"/>
  <cols>
    <col min="1" max="1" width="7.7109375" style="1" customWidth="1"/>
    <col min="2" max="2" width="10.7109375" style="1" customWidth="1"/>
    <col min="3" max="3" width="37.8515625" style="1" customWidth="1"/>
    <col min="4" max="4" width="19.7109375" style="20" customWidth="1"/>
    <col min="5" max="5" width="19.28125" style="38" customWidth="1"/>
    <col min="6" max="6" width="18.421875" style="21" customWidth="1"/>
    <col min="7" max="7" width="18.7109375" style="36" customWidth="1"/>
    <col min="8" max="16384" width="9.140625" style="1" customWidth="1"/>
  </cols>
  <sheetData>
    <row r="1" spans="1:7" ht="17.25" customHeight="1">
      <c r="A1" s="78" t="s">
        <v>102</v>
      </c>
      <c r="B1" s="79"/>
      <c r="C1" s="79"/>
      <c r="D1" s="79"/>
      <c r="E1" s="79"/>
      <c r="F1" s="79"/>
      <c r="G1" s="80"/>
    </row>
    <row r="2" spans="1:7" s="43" customFormat="1" ht="13.5">
      <c r="A2" s="46"/>
      <c r="B2" s="46"/>
      <c r="C2" s="46"/>
      <c r="D2" s="46"/>
      <c r="E2" s="46"/>
      <c r="F2" s="46"/>
      <c r="G2" s="46"/>
    </row>
    <row r="3" spans="1:7" ht="40.5">
      <c r="A3" s="2" t="s">
        <v>0</v>
      </c>
      <c r="B3" s="2" t="s">
        <v>1</v>
      </c>
      <c r="C3" s="3" t="s">
        <v>2</v>
      </c>
      <c r="D3" s="4" t="s">
        <v>103</v>
      </c>
      <c r="E3" s="2" t="s">
        <v>104</v>
      </c>
      <c r="F3" s="2" t="s">
        <v>105</v>
      </c>
      <c r="G3" s="4" t="s">
        <v>106</v>
      </c>
    </row>
    <row r="4" spans="1:7" ht="13.5">
      <c r="A4" s="2">
        <v>1</v>
      </c>
      <c r="B4" s="2">
        <v>2</v>
      </c>
      <c r="C4" s="3">
        <v>3</v>
      </c>
      <c r="D4" s="4">
        <v>4</v>
      </c>
      <c r="E4" s="2">
        <v>6</v>
      </c>
      <c r="F4" s="2">
        <v>7</v>
      </c>
      <c r="G4" s="5">
        <v>8</v>
      </c>
    </row>
    <row r="5" spans="1:7" ht="13.5">
      <c r="A5" s="33"/>
      <c r="B5" s="34"/>
      <c r="C5" s="35"/>
      <c r="D5" s="4"/>
      <c r="E5" s="37">
        <f>(G5-F5-D5)</f>
        <v>0</v>
      </c>
      <c r="F5" s="2"/>
      <c r="G5" s="5"/>
    </row>
    <row r="6" spans="1:7" ht="13.5">
      <c r="A6" s="72" t="s">
        <v>3</v>
      </c>
      <c r="B6" s="73"/>
      <c r="C6" s="74"/>
      <c r="D6" s="23">
        <f>D7+D62+D83</f>
        <v>14169710</v>
      </c>
      <c r="E6" s="23">
        <f>E7+E62+E83</f>
        <v>14330290</v>
      </c>
      <c r="F6" s="23">
        <f>F7+F62+F83</f>
        <v>0</v>
      </c>
      <c r="G6" s="23">
        <f>G7+G62+G83</f>
        <v>28500000</v>
      </c>
    </row>
    <row r="7" spans="1:7" ht="13.5">
      <c r="A7" s="75" t="s">
        <v>4</v>
      </c>
      <c r="B7" s="76"/>
      <c r="C7" s="77"/>
      <c r="D7" s="24">
        <f>D8</f>
        <v>12419710</v>
      </c>
      <c r="E7" s="24">
        <f>E8</f>
        <v>4143169</v>
      </c>
      <c r="F7" s="24">
        <f>F8</f>
        <v>0</v>
      </c>
      <c r="G7" s="24">
        <f>G8</f>
        <v>16562879</v>
      </c>
    </row>
    <row r="8" spans="1:7" ht="13.5">
      <c r="A8" s="6"/>
      <c r="B8" s="7">
        <v>3</v>
      </c>
      <c r="C8" s="8" t="s">
        <v>5</v>
      </c>
      <c r="D8" s="25">
        <f>D9+D18+D50+D55+D58</f>
        <v>12419710</v>
      </c>
      <c r="E8" s="25">
        <f>E9+E18+E50+E55+E58</f>
        <v>4143169</v>
      </c>
      <c r="F8" s="25">
        <f>F9+F18+F50+F55+F58</f>
        <v>0</v>
      </c>
      <c r="G8" s="25">
        <f>G9+G18+G50+G55+G58</f>
        <v>16562879</v>
      </c>
    </row>
    <row r="9" spans="1:7" ht="13.5">
      <c r="A9" s="9"/>
      <c r="B9" s="7">
        <v>31</v>
      </c>
      <c r="C9" s="8" t="s">
        <v>6</v>
      </c>
      <c r="D9" s="25">
        <f>D10+D13+D15</f>
        <v>7113250</v>
      </c>
      <c r="E9" s="25">
        <f>E10+E13+E15</f>
        <v>1167700</v>
      </c>
      <c r="F9" s="25">
        <f>F10+F13+F15</f>
        <v>0</v>
      </c>
      <c r="G9" s="25">
        <f>G10+G13+G15</f>
        <v>8280950</v>
      </c>
    </row>
    <row r="10" spans="1:7" ht="13.5">
      <c r="A10" s="9"/>
      <c r="B10" s="7">
        <v>311</v>
      </c>
      <c r="C10" s="8" t="s">
        <v>62</v>
      </c>
      <c r="D10" s="25">
        <f>SUM(D11:D12)</f>
        <v>5904000</v>
      </c>
      <c r="E10" s="25">
        <f>SUM(E11:E12)</f>
        <v>995100</v>
      </c>
      <c r="F10" s="25">
        <f>SUM(F11:F12)</f>
        <v>0</v>
      </c>
      <c r="G10" s="25">
        <f>SUM(G11:G12)</f>
        <v>6899100</v>
      </c>
    </row>
    <row r="11" spans="1:7" ht="13.5">
      <c r="A11" s="6">
        <v>1</v>
      </c>
      <c r="B11" s="3">
        <v>3111</v>
      </c>
      <c r="C11" s="10" t="s">
        <v>7</v>
      </c>
      <c r="D11" s="11">
        <v>5904000</v>
      </c>
      <c r="E11" s="39">
        <f>(G11-F11-D11)</f>
        <v>926000</v>
      </c>
      <c r="F11" s="12"/>
      <c r="G11" s="11">
        <v>6830000</v>
      </c>
    </row>
    <row r="12" spans="1:7" ht="13.5">
      <c r="A12" s="6">
        <v>2</v>
      </c>
      <c r="B12" s="3">
        <v>3112</v>
      </c>
      <c r="C12" s="10" t="s">
        <v>72</v>
      </c>
      <c r="D12" s="11">
        <v>0</v>
      </c>
      <c r="E12" s="39">
        <f>(G12-F12-D12)</f>
        <v>69100</v>
      </c>
      <c r="F12" s="12"/>
      <c r="G12" s="11">
        <v>69100</v>
      </c>
    </row>
    <row r="13" spans="1:7" ht="13.5">
      <c r="A13" s="9"/>
      <c r="B13" s="7">
        <v>312</v>
      </c>
      <c r="C13" s="8" t="s">
        <v>8</v>
      </c>
      <c r="D13" s="25">
        <f>D14</f>
        <v>193850</v>
      </c>
      <c r="E13" s="25">
        <f>E14</f>
        <v>0</v>
      </c>
      <c r="F13" s="25">
        <f>F14</f>
        <v>0</v>
      </c>
      <c r="G13" s="25">
        <f>G14</f>
        <v>193850</v>
      </c>
    </row>
    <row r="14" spans="1:7" ht="13.5">
      <c r="A14" s="6">
        <v>3</v>
      </c>
      <c r="B14" s="3">
        <v>3121</v>
      </c>
      <c r="C14" s="10" t="s">
        <v>8</v>
      </c>
      <c r="D14" s="11">
        <v>193850</v>
      </c>
      <c r="E14" s="39">
        <f>(G14-F14-D14)</f>
        <v>0</v>
      </c>
      <c r="F14" s="12"/>
      <c r="G14" s="47">
        <v>193850</v>
      </c>
    </row>
    <row r="15" spans="1:7" ht="13.5">
      <c r="A15" s="9"/>
      <c r="B15" s="7">
        <v>313</v>
      </c>
      <c r="C15" s="8" t="s">
        <v>63</v>
      </c>
      <c r="D15" s="25">
        <f>SUM(D16:D17)</f>
        <v>1015400</v>
      </c>
      <c r="E15" s="25">
        <f>SUM(E16:E17)</f>
        <v>172600</v>
      </c>
      <c r="F15" s="25">
        <f>SUM(F16:F17)</f>
        <v>0</v>
      </c>
      <c r="G15" s="25">
        <f>SUM(G16:G17)</f>
        <v>1188000</v>
      </c>
    </row>
    <row r="16" spans="1:7" ht="13.5">
      <c r="A16" s="6">
        <v>4</v>
      </c>
      <c r="B16" s="3">
        <v>3132</v>
      </c>
      <c r="C16" s="10" t="s">
        <v>9</v>
      </c>
      <c r="D16" s="11">
        <v>915100</v>
      </c>
      <c r="E16" s="39">
        <f>(G16-F16-D16)</f>
        <v>154900</v>
      </c>
      <c r="F16" s="12"/>
      <c r="G16" s="11">
        <v>1070000</v>
      </c>
    </row>
    <row r="17" spans="1:7" ht="13.5">
      <c r="A17" s="6">
        <v>5</v>
      </c>
      <c r="B17" s="3">
        <v>3133</v>
      </c>
      <c r="C17" s="10" t="s">
        <v>10</v>
      </c>
      <c r="D17" s="11">
        <v>100300</v>
      </c>
      <c r="E17" s="39">
        <f>(G17-F17-D17)</f>
        <v>17700</v>
      </c>
      <c r="F17" s="12"/>
      <c r="G17" s="11">
        <v>118000</v>
      </c>
    </row>
    <row r="18" spans="1:7" ht="13.5">
      <c r="A18" s="9"/>
      <c r="B18" s="7">
        <v>32</v>
      </c>
      <c r="C18" s="8" t="s">
        <v>11</v>
      </c>
      <c r="D18" s="25">
        <f>SUM(D19+D24+D31+D41+D43)</f>
        <v>5285060</v>
      </c>
      <c r="E18" s="25">
        <f>SUM(E19+E24+E31+E41+E43)</f>
        <v>2328269</v>
      </c>
      <c r="F18" s="25">
        <f>SUM(F19+F24+F31+F41+F43)</f>
        <v>0</v>
      </c>
      <c r="G18" s="25">
        <f>SUM(G19+G24+G31+G41+G43)</f>
        <v>7613329</v>
      </c>
    </row>
    <row r="19" spans="1:7" ht="13.5">
      <c r="A19" s="9"/>
      <c r="B19" s="7">
        <v>321</v>
      </c>
      <c r="C19" s="8" t="s">
        <v>64</v>
      </c>
      <c r="D19" s="25">
        <f>SUM(D20:D23)</f>
        <v>271000</v>
      </c>
      <c r="E19" s="25">
        <f>SUM(E20:E23)</f>
        <v>11000</v>
      </c>
      <c r="F19" s="25">
        <f>SUM(F20:F23)</f>
        <v>0</v>
      </c>
      <c r="G19" s="25">
        <f>SUM(G20:G23)</f>
        <v>282000</v>
      </c>
    </row>
    <row r="20" spans="1:7" ht="13.5">
      <c r="A20" s="6">
        <v>6</v>
      </c>
      <c r="B20" s="3">
        <v>3211</v>
      </c>
      <c r="C20" s="10" t="s">
        <v>12</v>
      </c>
      <c r="D20" s="11">
        <v>0</v>
      </c>
      <c r="E20" s="39">
        <f>(G20-F20-D20)</f>
        <v>0</v>
      </c>
      <c r="F20" s="12"/>
      <c r="G20" s="11">
        <v>0</v>
      </c>
    </row>
    <row r="21" spans="1:7" ht="13.5">
      <c r="A21" s="6">
        <v>7</v>
      </c>
      <c r="B21" s="3">
        <v>3212</v>
      </c>
      <c r="C21" s="14" t="s">
        <v>86</v>
      </c>
      <c r="D21" s="11">
        <v>271000</v>
      </c>
      <c r="E21" s="39">
        <f>(G21-F21-D21)</f>
        <v>0</v>
      </c>
      <c r="F21" s="12"/>
      <c r="G21" s="11">
        <v>271000</v>
      </c>
    </row>
    <row r="22" spans="1:7" ht="13.5">
      <c r="A22" s="6">
        <v>8</v>
      </c>
      <c r="B22" s="3">
        <v>3213</v>
      </c>
      <c r="C22" s="10" t="s">
        <v>13</v>
      </c>
      <c r="D22" s="11">
        <v>0</v>
      </c>
      <c r="E22" s="39">
        <f>(G22-F22-D22)</f>
        <v>9500</v>
      </c>
      <c r="F22" s="13"/>
      <c r="G22" s="11">
        <v>9500</v>
      </c>
    </row>
    <row r="23" spans="1:7" ht="13.5">
      <c r="A23" s="6">
        <v>9</v>
      </c>
      <c r="B23" s="3">
        <v>3214</v>
      </c>
      <c r="C23" s="10" t="s">
        <v>89</v>
      </c>
      <c r="D23" s="11"/>
      <c r="E23" s="39">
        <f>(G23-F23-D23)</f>
        <v>1500</v>
      </c>
      <c r="F23" s="13"/>
      <c r="G23" s="11">
        <v>1500</v>
      </c>
    </row>
    <row r="24" spans="1:7" ht="13.5">
      <c r="A24" s="9"/>
      <c r="B24" s="7">
        <v>322</v>
      </c>
      <c r="C24" s="8" t="s">
        <v>65</v>
      </c>
      <c r="D24" s="25">
        <f>SUM(D25:D30)</f>
        <v>2617990</v>
      </c>
      <c r="E24" s="25">
        <f>SUM(E25:E30)</f>
        <v>214389</v>
      </c>
      <c r="F24" s="25">
        <f>SUM(F25:F30)</f>
        <v>0</v>
      </c>
      <c r="G24" s="25">
        <f>SUM(G25:G30)</f>
        <v>2832379</v>
      </c>
    </row>
    <row r="25" spans="1:7" ht="13.5">
      <c r="A25" s="6">
        <v>10</v>
      </c>
      <c r="B25" s="3">
        <v>3221</v>
      </c>
      <c r="C25" s="10" t="s">
        <v>14</v>
      </c>
      <c r="D25" s="11">
        <v>57990</v>
      </c>
      <c r="E25" s="39">
        <f aca="true" t="shared" si="0" ref="E25:E30">(G25-F25-D25)</f>
        <v>149389</v>
      </c>
      <c r="F25" s="12"/>
      <c r="G25" s="11">
        <v>207379</v>
      </c>
    </row>
    <row r="26" spans="1:7" ht="13.5">
      <c r="A26" s="6">
        <v>11</v>
      </c>
      <c r="B26" s="3">
        <v>3222</v>
      </c>
      <c r="C26" s="10" t="s">
        <v>15</v>
      </c>
      <c r="D26" s="11">
        <v>25000</v>
      </c>
      <c r="E26" s="39">
        <f t="shared" si="0"/>
        <v>25000</v>
      </c>
      <c r="F26" s="12"/>
      <c r="G26" s="11">
        <v>50000</v>
      </c>
    </row>
    <row r="27" spans="1:7" ht="13.5">
      <c r="A27" s="6">
        <v>12</v>
      </c>
      <c r="B27" s="3">
        <v>3223</v>
      </c>
      <c r="C27" s="10" t="s">
        <v>74</v>
      </c>
      <c r="D27" s="11">
        <v>2445000</v>
      </c>
      <c r="E27" s="39">
        <f t="shared" si="0"/>
        <v>0</v>
      </c>
      <c r="F27" s="12"/>
      <c r="G27" s="11">
        <v>2445000</v>
      </c>
    </row>
    <row r="28" spans="1:7" ht="12" customHeight="1">
      <c r="A28" s="6">
        <v>13</v>
      </c>
      <c r="B28" s="3">
        <v>3224</v>
      </c>
      <c r="C28" s="45" t="s">
        <v>85</v>
      </c>
      <c r="D28" s="11">
        <v>40000</v>
      </c>
      <c r="E28" s="39">
        <f t="shared" si="0"/>
        <v>20000</v>
      </c>
      <c r="F28" s="12"/>
      <c r="G28" s="11">
        <v>60000</v>
      </c>
    </row>
    <row r="29" spans="1:7" ht="13.5">
      <c r="A29" s="6">
        <v>14</v>
      </c>
      <c r="B29" s="3">
        <v>3225</v>
      </c>
      <c r="C29" s="10" t="s">
        <v>17</v>
      </c>
      <c r="D29" s="11">
        <v>10000</v>
      </c>
      <c r="E29" s="39">
        <f t="shared" si="0"/>
        <v>10000</v>
      </c>
      <c r="F29" s="12"/>
      <c r="G29" s="11">
        <v>20000</v>
      </c>
    </row>
    <row r="30" spans="1:7" ht="13.5">
      <c r="A30" s="6">
        <v>15</v>
      </c>
      <c r="B30" s="3">
        <v>3227</v>
      </c>
      <c r="C30" s="10" t="s">
        <v>79</v>
      </c>
      <c r="D30" s="11">
        <v>40000</v>
      </c>
      <c r="E30" s="39">
        <f t="shared" si="0"/>
        <v>10000</v>
      </c>
      <c r="F30" s="12"/>
      <c r="G30" s="11">
        <v>50000</v>
      </c>
    </row>
    <row r="31" spans="1:7" ht="13.5">
      <c r="A31" s="9"/>
      <c r="B31" s="7">
        <v>323</v>
      </c>
      <c r="C31" s="8" t="s">
        <v>66</v>
      </c>
      <c r="D31" s="25">
        <f>SUM(D32:D40)</f>
        <v>2051970</v>
      </c>
      <c r="E31" s="25">
        <f>SUM(E32:E40)</f>
        <v>1931580</v>
      </c>
      <c r="F31" s="25">
        <f>SUM(F32:F40)</f>
        <v>0</v>
      </c>
      <c r="G31" s="25">
        <f>SUM(G32:G40)</f>
        <v>3983550</v>
      </c>
    </row>
    <row r="32" spans="1:7" ht="13.5">
      <c r="A32" s="6">
        <v>16</v>
      </c>
      <c r="B32" s="3">
        <v>3231</v>
      </c>
      <c r="C32" s="10" t="s">
        <v>18</v>
      </c>
      <c r="D32" s="11">
        <v>35020</v>
      </c>
      <c r="E32" s="39">
        <f aca="true" t="shared" si="1" ref="E32:E40">(G32-F32-D32)</f>
        <v>214980</v>
      </c>
      <c r="F32" s="12"/>
      <c r="G32" s="11">
        <v>250000</v>
      </c>
    </row>
    <row r="33" spans="1:7" ht="13.5">
      <c r="A33" s="6">
        <v>17</v>
      </c>
      <c r="B33" s="3">
        <v>3232</v>
      </c>
      <c r="C33" s="10" t="s">
        <v>19</v>
      </c>
      <c r="D33" s="11">
        <v>1300000</v>
      </c>
      <c r="E33" s="39">
        <f t="shared" si="1"/>
        <v>45000</v>
      </c>
      <c r="F33" s="12"/>
      <c r="G33" s="11">
        <v>1345000</v>
      </c>
    </row>
    <row r="34" spans="1:7" ht="13.5">
      <c r="A34" s="6">
        <v>18</v>
      </c>
      <c r="B34" s="3">
        <v>3233</v>
      </c>
      <c r="C34" s="10" t="s">
        <v>52</v>
      </c>
      <c r="D34" s="11"/>
      <c r="E34" s="39">
        <f t="shared" si="1"/>
        <v>83000</v>
      </c>
      <c r="F34" s="12"/>
      <c r="G34" s="11">
        <v>83000</v>
      </c>
    </row>
    <row r="35" spans="1:7" ht="13.5">
      <c r="A35" s="6">
        <v>19</v>
      </c>
      <c r="B35" s="3">
        <v>3234</v>
      </c>
      <c r="C35" s="10" t="s">
        <v>20</v>
      </c>
      <c r="D35" s="11">
        <v>410000</v>
      </c>
      <c r="E35" s="39">
        <f t="shared" si="1"/>
        <v>117000</v>
      </c>
      <c r="F35" s="12"/>
      <c r="G35" s="11">
        <v>527000</v>
      </c>
    </row>
    <row r="36" spans="1:7" ht="13.5">
      <c r="A36" s="6">
        <v>20</v>
      </c>
      <c r="B36" s="3">
        <v>3235</v>
      </c>
      <c r="C36" s="10" t="s">
        <v>61</v>
      </c>
      <c r="D36" s="11">
        <v>223550</v>
      </c>
      <c r="E36" s="39">
        <f t="shared" si="1"/>
        <v>0</v>
      </c>
      <c r="F36" s="12"/>
      <c r="G36" s="11">
        <v>223550</v>
      </c>
    </row>
    <row r="37" spans="1:7" ht="13.5">
      <c r="A37" s="6">
        <v>21</v>
      </c>
      <c r="B37" s="3">
        <v>3236</v>
      </c>
      <c r="C37" s="10" t="s">
        <v>21</v>
      </c>
      <c r="D37" s="11">
        <v>50000</v>
      </c>
      <c r="E37" s="39">
        <f t="shared" si="1"/>
        <v>0</v>
      </c>
      <c r="F37" s="12"/>
      <c r="G37" s="11">
        <v>50000</v>
      </c>
    </row>
    <row r="38" spans="1:7" ht="13.5">
      <c r="A38" s="6">
        <v>22</v>
      </c>
      <c r="B38" s="3">
        <v>3237</v>
      </c>
      <c r="C38" s="10" t="s">
        <v>22</v>
      </c>
      <c r="D38" s="11"/>
      <c r="E38" s="39">
        <f t="shared" si="1"/>
        <v>920000</v>
      </c>
      <c r="F38" s="12"/>
      <c r="G38" s="11">
        <v>920000</v>
      </c>
    </row>
    <row r="39" spans="1:7" ht="13.5">
      <c r="A39" s="6">
        <v>23</v>
      </c>
      <c r="B39" s="3">
        <v>3238</v>
      </c>
      <c r="C39" s="10" t="s">
        <v>23</v>
      </c>
      <c r="D39" s="11">
        <v>33400</v>
      </c>
      <c r="E39" s="39">
        <f t="shared" si="1"/>
        <v>426600</v>
      </c>
      <c r="F39" s="12"/>
      <c r="G39" s="11">
        <v>460000</v>
      </c>
    </row>
    <row r="40" spans="1:7" ht="13.5">
      <c r="A40" s="6">
        <v>24</v>
      </c>
      <c r="B40" s="3">
        <v>3239</v>
      </c>
      <c r="C40" s="10" t="s">
        <v>73</v>
      </c>
      <c r="D40" s="11">
        <v>0</v>
      </c>
      <c r="E40" s="39">
        <f t="shared" si="1"/>
        <v>125000</v>
      </c>
      <c r="F40" s="12"/>
      <c r="G40" s="11">
        <v>125000</v>
      </c>
    </row>
    <row r="41" spans="1:7" ht="13.5">
      <c r="A41" s="9"/>
      <c r="B41" s="7">
        <v>324</v>
      </c>
      <c r="C41" s="8" t="s">
        <v>80</v>
      </c>
      <c r="D41" s="25">
        <f>SUM(D42)</f>
        <v>0</v>
      </c>
      <c r="E41" s="25">
        <f>SUM(E42)</f>
        <v>84000</v>
      </c>
      <c r="F41" s="25">
        <f>SUM(F42)</f>
        <v>0</v>
      </c>
      <c r="G41" s="25">
        <f>SUM(G42)</f>
        <v>84000</v>
      </c>
    </row>
    <row r="42" spans="1:7" ht="13.5">
      <c r="A42" s="6">
        <v>25</v>
      </c>
      <c r="B42" s="3">
        <v>3241</v>
      </c>
      <c r="C42" s="10" t="s">
        <v>80</v>
      </c>
      <c r="D42" s="11"/>
      <c r="E42" s="39">
        <f>(G42-F42-D42)</f>
        <v>84000</v>
      </c>
      <c r="F42" s="12"/>
      <c r="G42" s="11">
        <v>84000</v>
      </c>
    </row>
    <row r="43" spans="1:7" ht="13.5">
      <c r="A43" s="9"/>
      <c r="B43" s="7">
        <v>329</v>
      </c>
      <c r="C43" s="15" t="s">
        <v>29</v>
      </c>
      <c r="D43" s="25">
        <f>SUM(D44:D49)</f>
        <v>344100</v>
      </c>
      <c r="E43" s="25">
        <f>SUM(E44:E49)</f>
        <v>87300</v>
      </c>
      <c r="F43" s="25">
        <f>SUM(F44:F49)</f>
        <v>0</v>
      </c>
      <c r="G43" s="25">
        <f>SUM(G44:G49)</f>
        <v>431400</v>
      </c>
    </row>
    <row r="44" spans="1:7" ht="27">
      <c r="A44" s="6">
        <v>26</v>
      </c>
      <c r="B44" s="3">
        <v>3291</v>
      </c>
      <c r="C44" s="14" t="s">
        <v>25</v>
      </c>
      <c r="D44" s="11">
        <v>23000</v>
      </c>
      <c r="E44" s="39">
        <f aca="true" t="shared" si="2" ref="E44:E49">(G44-F44-D44)</f>
        <v>0</v>
      </c>
      <c r="F44" s="12"/>
      <c r="G44" s="11">
        <v>23000</v>
      </c>
    </row>
    <row r="45" spans="1:7" ht="13.5">
      <c r="A45" s="6">
        <v>27</v>
      </c>
      <c r="B45" s="3">
        <v>3292</v>
      </c>
      <c r="C45" s="10" t="s">
        <v>26</v>
      </c>
      <c r="D45" s="11">
        <v>321000</v>
      </c>
      <c r="E45" s="39">
        <f t="shared" si="2"/>
        <v>0</v>
      </c>
      <c r="F45" s="12"/>
      <c r="G45" s="11">
        <v>321000</v>
      </c>
    </row>
    <row r="46" spans="1:7" ht="13.5">
      <c r="A46" s="6">
        <v>28</v>
      </c>
      <c r="B46" s="3">
        <v>3293</v>
      </c>
      <c r="C46" s="10" t="s">
        <v>27</v>
      </c>
      <c r="D46" s="11">
        <v>0</v>
      </c>
      <c r="E46" s="39">
        <f t="shared" si="2"/>
        <v>41000</v>
      </c>
      <c r="F46" s="12"/>
      <c r="G46" s="11">
        <v>41000</v>
      </c>
    </row>
    <row r="47" spans="1:7" ht="13.5">
      <c r="A47" s="6">
        <v>29</v>
      </c>
      <c r="B47" s="3">
        <v>3294</v>
      </c>
      <c r="C47" s="10" t="s">
        <v>28</v>
      </c>
      <c r="D47" s="30">
        <v>100</v>
      </c>
      <c r="E47" s="39">
        <f t="shared" si="2"/>
        <v>2300</v>
      </c>
      <c r="F47" s="12"/>
      <c r="G47" s="11">
        <v>2400</v>
      </c>
    </row>
    <row r="48" spans="1:7" ht="13.5">
      <c r="A48" s="6">
        <v>30</v>
      </c>
      <c r="B48" s="3">
        <v>3295</v>
      </c>
      <c r="C48" s="10" t="s">
        <v>75</v>
      </c>
      <c r="D48" s="30">
        <v>0</v>
      </c>
      <c r="E48" s="39">
        <f t="shared" si="2"/>
        <v>28500</v>
      </c>
      <c r="F48" s="12"/>
      <c r="G48" s="11">
        <v>28500</v>
      </c>
    </row>
    <row r="49" spans="1:7" ht="13.5">
      <c r="A49" s="6">
        <v>31</v>
      </c>
      <c r="B49" s="3">
        <v>3299</v>
      </c>
      <c r="C49" s="10" t="s">
        <v>29</v>
      </c>
      <c r="D49" s="31">
        <v>0</v>
      </c>
      <c r="E49" s="39">
        <f t="shared" si="2"/>
        <v>15500</v>
      </c>
      <c r="F49" s="12"/>
      <c r="G49" s="11">
        <v>15500</v>
      </c>
    </row>
    <row r="50" spans="1:7" ht="13.5">
      <c r="A50" s="9"/>
      <c r="B50" s="7">
        <v>34</v>
      </c>
      <c r="C50" s="8" t="s">
        <v>30</v>
      </c>
      <c r="D50" s="25">
        <f>D51</f>
        <v>21400</v>
      </c>
      <c r="E50" s="25">
        <f>E51</f>
        <v>630200</v>
      </c>
      <c r="F50" s="25">
        <f>F51</f>
        <v>0</v>
      </c>
      <c r="G50" s="25">
        <f>G51</f>
        <v>651600</v>
      </c>
    </row>
    <row r="51" spans="1:7" ht="13.5">
      <c r="A51" s="9"/>
      <c r="B51" s="7">
        <v>343</v>
      </c>
      <c r="C51" s="8" t="s">
        <v>67</v>
      </c>
      <c r="D51" s="25">
        <f>SUM(D52:D54)</f>
        <v>21400</v>
      </c>
      <c r="E51" s="25">
        <f>SUM(E52:E54)</f>
        <v>630200</v>
      </c>
      <c r="F51" s="25">
        <f>SUM(F52:F54)</f>
        <v>0</v>
      </c>
      <c r="G51" s="25">
        <f>SUM(G52:G54)</f>
        <v>651600</v>
      </c>
    </row>
    <row r="52" spans="1:7" ht="13.5">
      <c r="A52" s="6">
        <v>32</v>
      </c>
      <c r="B52" s="3">
        <v>3431</v>
      </c>
      <c r="C52" s="10" t="s">
        <v>31</v>
      </c>
      <c r="D52" s="11">
        <v>21400</v>
      </c>
      <c r="E52" s="39">
        <f>(G52-F52-D52)</f>
        <v>598600</v>
      </c>
      <c r="F52" s="12"/>
      <c r="G52" s="11">
        <v>620000</v>
      </c>
    </row>
    <row r="53" spans="1:7" ht="13.5">
      <c r="A53" s="6">
        <v>33</v>
      </c>
      <c r="B53" s="3">
        <v>3432</v>
      </c>
      <c r="C53" s="10" t="s">
        <v>32</v>
      </c>
      <c r="D53" s="11"/>
      <c r="E53" s="39">
        <f>(G53-F53-D53)</f>
        <v>28400</v>
      </c>
      <c r="F53" s="12"/>
      <c r="G53" s="11">
        <v>28400</v>
      </c>
    </row>
    <row r="54" spans="1:7" ht="13.5">
      <c r="A54" s="6">
        <v>34</v>
      </c>
      <c r="B54" s="3">
        <v>3433</v>
      </c>
      <c r="C54" s="10" t="s">
        <v>33</v>
      </c>
      <c r="D54" s="11"/>
      <c r="E54" s="39">
        <f>(G54-F54-D54)</f>
        <v>3200</v>
      </c>
      <c r="F54" s="12"/>
      <c r="G54" s="11">
        <v>3200</v>
      </c>
    </row>
    <row r="55" spans="1:7" ht="13.5">
      <c r="A55" s="9"/>
      <c r="B55" s="7">
        <v>37</v>
      </c>
      <c r="C55" s="8" t="s">
        <v>82</v>
      </c>
      <c r="D55" s="25">
        <f>D56</f>
        <v>0</v>
      </c>
      <c r="E55" s="25">
        <f>E56</f>
        <v>17000</v>
      </c>
      <c r="F55" s="25">
        <f>F56</f>
        <v>0</v>
      </c>
      <c r="G55" s="25">
        <f>G56</f>
        <v>17000</v>
      </c>
    </row>
    <row r="56" spans="1:7" ht="13.5">
      <c r="A56" s="9"/>
      <c r="B56" s="7">
        <v>372</v>
      </c>
      <c r="C56" s="8" t="s">
        <v>81</v>
      </c>
      <c r="D56" s="25">
        <f>SUM(D57)</f>
        <v>0</v>
      </c>
      <c r="E56" s="25">
        <f>SUM(E57)</f>
        <v>17000</v>
      </c>
      <c r="F56" s="25">
        <f>SUM(F57)</f>
        <v>0</v>
      </c>
      <c r="G56" s="25">
        <f>SUM(G57)</f>
        <v>17000</v>
      </c>
    </row>
    <row r="57" spans="1:7" ht="13.5">
      <c r="A57" s="6">
        <v>35</v>
      </c>
      <c r="B57" s="3">
        <v>3721</v>
      </c>
      <c r="C57" s="10" t="s">
        <v>76</v>
      </c>
      <c r="D57" s="11">
        <v>0</v>
      </c>
      <c r="E57" s="39">
        <f>(G57-F57-D57)</f>
        <v>17000</v>
      </c>
      <c r="F57" s="12"/>
      <c r="G57" s="11">
        <v>17000</v>
      </c>
    </row>
    <row r="58" spans="1:7" ht="13.5">
      <c r="A58" s="6"/>
      <c r="B58" s="7">
        <v>38</v>
      </c>
      <c r="C58" s="8" t="s">
        <v>68</v>
      </c>
      <c r="D58" s="25">
        <f>SUM(D59:D61)</f>
        <v>0</v>
      </c>
      <c r="E58" s="25">
        <f>SUM(E59:E61)</f>
        <v>0</v>
      </c>
      <c r="F58" s="25">
        <f>SUM(F59:F61)</f>
        <v>0</v>
      </c>
      <c r="G58" s="25">
        <f>SUM(G59:G61)</f>
        <v>0</v>
      </c>
    </row>
    <row r="59" spans="1:7" ht="13.5">
      <c r="A59" s="6">
        <v>36</v>
      </c>
      <c r="B59" s="3">
        <v>3811</v>
      </c>
      <c r="C59" s="10" t="s">
        <v>34</v>
      </c>
      <c r="D59" s="11"/>
      <c r="E59" s="39">
        <f>(G59-F59-D59)</f>
        <v>0</v>
      </c>
      <c r="F59" s="12"/>
      <c r="G59" s="11">
        <v>0</v>
      </c>
    </row>
    <row r="60" spans="1:7" ht="13.5">
      <c r="A60" s="6">
        <v>37</v>
      </c>
      <c r="B60" s="3">
        <v>3831</v>
      </c>
      <c r="C60" s="10" t="s">
        <v>35</v>
      </c>
      <c r="D60" s="11"/>
      <c r="E60" s="39">
        <f>(G60-F60-D60)</f>
        <v>0</v>
      </c>
      <c r="F60" s="12"/>
      <c r="G60" s="11">
        <v>0</v>
      </c>
    </row>
    <row r="61" spans="1:7" ht="13.5">
      <c r="A61" s="6">
        <v>38</v>
      </c>
      <c r="B61" s="3">
        <v>3859</v>
      </c>
      <c r="C61" s="10" t="s">
        <v>36</v>
      </c>
      <c r="D61" s="11"/>
      <c r="E61" s="39">
        <f>(G61-F61-D61)</f>
        <v>0</v>
      </c>
      <c r="F61" s="12"/>
      <c r="G61" s="11">
        <v>0</v>
      </c>
    </row>
    <row r="62" spans="1:10" ht="13.5" customHeight="1">
      <c r="A62" s="75" t="s">
        <v>37</v>
      </c>
      <c r="B62" s="76"/>
      <c r="C62" s="77"/>
      <c r="D62" s="27">
        <f>D63</f>
        <v>550000</v>
      </c>
      <c r="E62" s="27">
        <f>E63</f>
        <v>1570000</v>
      </c>
      <c r="F62" s="27">
        <f>F63</f>
        <v>0</v>
      </c>
      <c r="G62" s="27">
        <f>G63</f>
        <v>2120000</v>
      </c>
      <c r="J62" s="22"/>
    </row>
    <row r="63" spans="1:7" ht="13.5">
      <c r="A63" s="7"/>
      <c r="B63" s="7">
        <v>4</v>
      </c>
      <c r="C63" s="15" t="s">
        <v>38</v>
      </c>
      <c r="D63" s="40">
        <f>SUM(D64+D67+D80)</f>
        <v>550000</v>
      </c>
      <c r="E63" s="40">
        <f>SUM(E64+E67+E80)</f>
        <v>1570000</v>
      </c>
      <c r="F63" s="40">
        <f>SUM(F64+F67+F80)</f>
        <v>0</v>
      </c>
      <c r="G63" s="40">
        <f>SUM(G64+G67+G80)</f>
        <v>2120000</v>
      </c>
    </row>
    <row r="64" spans="1:7" ht="27">
      <c r="A64" s="7"/>
      <c r="B64" s="7">
        <v>41</v>
      </c>
      <c r="C64" s="15" t="s">
        <v>71</v>
      </c>
      <c r="D64" s="25">
        <f>SUM(D65:D66)</f>
        <v>0</v>
      </c>
      <c r="E64" s="25">
        <f>SUM(E65:E66)</f>
        <v>0</v>
      </c>
      <c r="F64" s="25">
        <f>SUM(F65:F66)</f>
        <v>0</v>
      </c>
      <c r="G64" s="25">
        <f>SUM(G65:G66)</f>
        <v>0</v>
      </c>
    </row>
    <row r="65" spans="1:7" ht="13.5">
      <c r="A65" s="3">
        <v>39</v>
      </c>
      <c r="B65" s="3">
        <v>4123</v>
      </c>
      <c r="C65" s="14" t="s">
        <v>40</v>
      </c>
      <c r="D65" s="26"/>
      <c r="E65" s="39">
        <f>(G65-F65-D65)</f>
        <v>0</v>
      </c>
      <c r="F65" s="26"/>
      <c r="G65" s="11"/>
    </row>
    <row r="66" spans="1:7" ht="13.5">
      <c r="A66" s="3">
        <v>40</v>
      </c>
      <c r="B66" s="3">
        <v>4124</v>
      </c>
      <c r="C66" s="14" t="s">
        <v>90</v>
      </c>
      <c r="D66" s="26"/>
      <c r="E66" s="39">
        <f>(G66-F66-D66)</f>
        <v>0</v>
      </c>
      <c r="F66" s="26"/>
      <c r="G66" s="11"/>
    </row>
    <row r="67" spans="1:7" ht="27">
      <c r="A67" s="7"/>
      <c r="B67" s="7">
        <v>42</v>
      </c>
      <c r="C67" s="15" t="s">
        <v>69</v>
      </c>
      <c r="D67" s="25">
        <f>D68+D75+D78</f>
        <v>550000</v>
      </c>
      <c r="E67" s="25">
        <f>E68+E75+E78</f>
        <v>1570000</v>
      </c>
      <c r="F67" s="25">
        <f>F68+F75+F78</f>
        <v>0</v>
      </c>
      <c r="G67" s="25">
        <f>G68+G75+G78</f>
        <v>2120000</v>
      </c>
    </row>
    <row r="68" spans="1:7" ht="13.5">
      <c r="A68" s="7"/>
      <c r="B68" s="7">
        <v>422</v>
      </c>
      <c r="C68" s="8" t="s">
        <v>39</v>
      </c>
      <c r="D68" s="25">
        <f>SUM(D69:D74)</f>
        <v>550000</v>
      </c>
      <c r="E68" s="25">
        <f>SUM(E69:E74)</f>
        <v>1570000</v>
      </c>
      <c r="F68" s="25">
        <f>SUM(F69:F74)</f>
        <v>0</v>
      </c>
      <c r="G68" s="25">
        <f>SUM(G69:G74)</f>
        <v>2120000</v>
      </c>
    </row>
    <row r="69" spans="1:8" ht="13.5">
      <c r="A69" s="6">
        <v>41</v>
      </c>
      <c r="B69" s="3">
        <v>4221</v>
      </c>
      <c r="C69" s="10" t="s">
        <v>41</v>
      </c>
      <c r="D69" s="11">
        <v>150000</v>
      </c>
      <c r="E69" s="39">
        <f aca="true" t="shared" si="3" ref="E69:E74">(G69-F69-D69)</f>
        <v>0</v>
      </c>
      <c r="F69" s="12"/>
      <c r="G69" s="11">
        <v>150000</v>
      </c>
      <c r="H69" s="22"/>
    </row>
    <row r="70" spans="1:8" ht="13.5">
      <c r="A70" s="6">
        <v>42</v>
      </c>
      <c r="B70" s="3">
        <v>4222</v>
      </c>
      <c r="C70" s="10" t="s">
        <v>42</v>
      </c>
      <c r="D70" s="11">
        <v>100000</v>
      </c>
      <c r="E70" s="39">
        <f t="shared" si="3"/>
        <v>100000</v>
      </c>
      <c r="F70" s="12"/>
      <c r="G70" s="11">
        <v>200000</v>
      </c>
      <c r="H70" s="22"/>
    </row>
    <row r="71" spans="1:8" ht="13.5">
      <c r="A71" s="6">
        <v>43</v>
      </c>
      <c r="B71" s="3">
        <v>4223</v>
      </c>
      <c r="C71" s="10" t="s">
        <v>43</v>
      </c>
      <c r="D71" s="11">
        <v>100000</v>
      </c>
      <c r="E71" s="39">
        <f t="shared" si="3"/>
        <v>100000</v>
      </c>
      <c r="F71" s="12"/>
      <c r="G71" s="11">
        <v>200000</v>
      </c>
      <c r="H71" s="22"/>
    </row>
    <row r="72" spans="1:8" ht="13.5">
      <c r="A72" s="6">
        <v>44</v>
      </c>
      <c r="B72" s="3">
        <v>4225</v>
      </c>
      <c r="C72" s="10" t="s">
        <v>44</v>
      </c>
      <c r="D72" s="11">
        <v>100000</v>
      </c>
      <c r="E72" s="39">
        <f t="shared" si="3"/>
        <v>100000</v>
      </c>
      <c r="F72" s="12"/>
      <c r="G72" s="11">
        <v>200000</v>
      </c>
      <c r="H72" s="22"/>
    </row>
    <row r="73" spans="1:8" ht="13.5">
      <c r="A73" s="6">
        <v>45</v>
      </c>
      <c r="B73" s="3">
        <v>4226</v>
      </c>
      <c r="C73" s="10" t="s">
        <v>45</v>
      </c>
      <c r="D73" s="11">
        <v>0</v>
      </c>
      <c r="E73" s="39">
        <f t="shared" si="3"/>
        <v>1170000</v>
      </c>
      <c r="F73" s="12"/>
      <c r="G73" s="11">
        <v>1170000</v>
      </c>
      <c r="H73" s="22"/>
    </row>
    <row r="74" spans="1:8" ht="13.5">
      <c r="A74" s="6">
        <v>46</v>
      </c>
      <c r="B74" s="3">
        <v>4227</v>
      </c>
      <c r="C74" s="10" t="s">
        <v>70</v>
      </c>
      <c r="D74" s="32">
        <v>100000</v>
      </c>
      <c r="E74" s="39">
        <f t="shared" si="3"/>
        <v>100000</v>
      </c>
      <c r="F74" s="12"/>
      <c r="G74" s="11">
        <v>200000</v>
      </c>
      <c r="H74" s="22"/>
    </row>
    <row r="75" spans="1:8" ht="13.5">
      <c r="A75" s="16"/>
      <c r="B75" s="7">
        <v>424</v>
      </c>
      <c r="C75" s="15" t="s">
        <v>46</v>
      </c>
      <c r="D75" s="25">
        <f>SUM(D76:D77)</f>
        <v>0</v>
      </c>
      <c r="E75" s="25">
        <f>SUM(E76:E77)</f>
        <v>0</v>
      </c>
      <c r="F75" s="25">
        <f>SUM(F76:F77)</f>
        <v>0</v>
      </c>
      <c r="G75" s="25">
        <f>SUM(G76:G77)</f>
        <v>0</v>
      </c>
      <c r="H75" s="22"/>
    </row>
    <row r="76" spans="1:8" ht="13.5">
      <c r="A76" s="6">
        <v>47</v>
      </c>
      <c r="B76" s="3">
        <v>4241</v>
      </c>
      <c r="C76" s="10" t="s">
        <v>47</v>
      </c>
      <c r="D76" s="11"/>
      <c r="E76" s="39"/>
      <c r="F76" s="12"/>
      <c r="G76" s="11">
        <v>0</v>
      </c>
      <c r="H76" s="22"/>
    </row>
    <row r="77" spans="1:8" ht="13.5">
      <c r="A77" s="6">
        <v>48</v>
      </c>
      <c r="B77" s="3">
        <v>4243</v>
      </c>
      <c r="C77" s="10" t="s">
        <v>48</v>
      </c>
      <c r="D77" s="11"/>
      <c r="E77" s="39">
        <f>(G77-F77-D77)</f>
        <v>0</v>
      </c>
      <c r="F77" s="12"/>
      <c r="G77" s="11">
        <v>0</v>
      </c>
      <c r="H77" s="22"/>
    </row>
    <row r="78" spans="1:7" ht="13.5">
      <c r="A78" s="9"/>
      <c r="B78" s="7">
        <v>426</v>
      </c>
      <c r="C78" s="8" t="s">
        <v>49</v>
      </c>
      <c r="D78" s="25">
        <f>D79</f>
        <v>0</v>
      </c>
      <c r="E78" s="25">
        <f>E79</f>
        <v>0</v>
      </c>
      <c r="F78" s="25">
        <f>F79</f>
        <v>0</v>
      </c>
      <c r="G78" s="25">
        <f>G79</f>
        <v>0</v>
      </c>
    </row>
    <row r="79" spans="1:8" ht="13.5">
      <c r="A79" s="6">
        <v>49</v>
      </c>
      <c r="B79" s="3">
        <v>4262</v>
      </c>
      <c r="C79" s="10" t="s">
        <v>50</v>
      </c>
      <c r="D79" s="11"/>
      <c r="E79" s="39">
        <f>(G79-F79-D79)</f>
        <v>0</v>
      </c>
      <c r="F79" s="12"/>
      <c r="G79" s="11">
        <v>0</v>
      </c>
      <c r="H79" s="48"/>
    </row>
    <row r="80" spans="1:7" ht="13.5">
      <c r="A80" s="9"/>
      <c r="B80" s="7">
        <v>45</v>
      </c>
      <c r="C80" s="8" t="s">
        <v>77</v>
      </c>
      <c r="D80" s="25">
        <f>D81</f>
        <v>0</v>
      </c>
      <c r="E80" s="25">
        <f>E81</f>
        <v>0</v>
      </c>
      <c r="F80" s="25">
        <f>F81</f>
        <v>0</v>
      </c>
      <c r="G80" s="25">
        <f>G81</f>
        <v>0</v>
      </c>
    </row>
    <row r="81" spans="1:7" ht="13.5">
      <c r="A81" s="9"/>
      <c r="B81" s="7">
        <v>452</v>
      </c>
      <c r="C81" s="8" t="s">
        <v>83</v>
      </c>
      <c r="D81" s="25">
        <f>SUM(D82)</f>
        <v>0</v>
      </c>
      <c r="E81" s="25">
        <f>SUM(E82)</f>
        <v>0</v>
      </c>
      <c r="F81" s="25">
        <f>SUM(F82)</f>
        <v>0</v>
      </c>
      <c r="G81" s="25">
        <f>SUM(G82)</f>
        <v>0</v>
      </c>
    </row>
    <row r="82" spans="1:7" ht="13.5">
      <c r="A82" s="6">
        <v>50</v>
      </c>
      <c r="B82" s="3">
        <v>4521</v>
      </c>
      <c r="C82" s="10" t="s">
        <v>78</v>
      </c>
      <c r="D82" s="11">
        <v>0</v>
      </c>
      <c r="E82" s="39">
        <f>(G82-F82-D82)</f>
        <v>0</v>
      </c>
      <c r="F82" s="12"/>
      <c r="G82" s="11">
        <v>0</v>
      </c>
    </row>
    <row r="83" spans="1:7" ht="13.5">
      <c r="A83" s="75" t="s">
        <v>57</v>
      </c>
      <c r="B83" s="76"/>
      <c r="C83" s="77"/>
      <c r="D83" s="27">
        <f>D84</f>
        <v>1200000</v>
      </c>
      <c r="E83" s="27">
        <f>E84</f>
        <v>8617121</v>
      </c>
      <c r="F83" s="27">
        <f>F84</f>
        <v>0</v>
      </c>
      <c r="G83" s="27">
        <f>G84</f>
        <v>9817121</v>
      </c>
    </row>
    <row r="84" spans="1:7" ht="13.5">
      <c r="A84" s="7"/>
      <c r="B84" s="7">
        <v>3</v>
      </c>
      <c r="C84" s="8" t="s">
        <v>5</v>
      </c>
      <c r="D84" s="25">
        <f>SUM(D85+D86+D109+D114)</f>
        <v>1200000</v>
      </c>
      <c r="E84" s="25">
        <f>SUM(E85+E86+E109+E114)</f>
        <v>8617121</v>
      </c>
      <c r="F84" s="25">
        <f>SUM(F85+F86+F109+F114)</f>
        <v>0</v>
      </c>
      <c r="G84" s="25">
        <f>SUM(G85+G86+G109+G114)</f>
        <v>9817121</v>
      </c>
    </row>
    <row r="85" spans="1:7" ht="13.5">
      <c r="A85" s="7"/>
      <c r="B85" s="7">
        <v>31</v>
      </c>
      <c r="C85" s="8" t="s">
        <v>6</v>
      </c>
      <c r="D85" s="25"/>
      <c r="E85" s="39">
        <f>(G85-F85-D85)</f>
        <v>0</v>
      </c>
      <c r="F85" s="25"/>
      <c r="G85" s="41"/>
    </row>
    <row r="86" spans="1:7" ht="13.5">
      <c r="A86" s="7"/>
      <c r="B86" s="7">
        <v>32</v>
      </c>
      <c r="C86" s="8" t="s">
        <v>11</v>
      </c>
      <c r="D86" s="25">
        <f>SUM(D87+D90+D94+D103+D105)</f>
        <v>1200000</v>
      </c>
      <c r="E86" s="25">
        <f>SUM(E87+E90+E94+E103+E105)</f>
        <v>8617121</v>
      </c>
      <c r="F86" s="25">
        <f>SUM(F87+F90+F94+F103+F105)</f>
        <v>0</v>
      </c>
      <c r="G86" s="25">
        <f>SUM(G87+G90+G94+G103+G105)</f>
        <v>9817121</v>
      </c>
    </row>
    <row r="87" spans="1:7" ht="13.5">
      <c r="A87" s="7"/>
      <c r="B87" s="7">
        <v>321</v>
      </c>
      <c r="C87" s="8" t="s">
        <v>64</v>
      </c>
      <c r="D87" s="25">
        <f>SUM(D88:D89)</f>
        <v>55000</v>
      </c>
      <c r="E87" s="25">
        <f>SUM(E88:E89)</f>
        <v>0</v>
      </c>
      <c r="F87" s="25">
        <f>SUM(F88:F89)</f>
        <v>0</v>
      </c>
      <c r="G87" s="25">
        <f>SUM(G88:G89)</f>
        <v>55000</v>
      </c>
    </row>
    <row r="88" spans="1:7" ht="13.5">
      <c r="A88" s="6">
        <v>51</v>
      </c>
      <c r="B88" s="3">
        <v>3211</v>
      </c>
      <c r="C88" s="10" t="s">
        <v>12</v>
      </c>
      <c r="D88" s="11">
        <v>55000</v>
      </c>
      <c r="E88" s="39">
        <f>(G88-F88-D88)</f>
        <v>0</v>
      </c>
      <c r="F88" s="12"/>
      <c r="G88" s="11">
        <v>55000</v>
      </c>
    </row>
    <row r="89" spans="1:7" ht="13.5">
      <c r="A89" s="6">
        <v>52</v>
      </c>
      <c r="B89" s="3">
        <v>3212</v>
      </c>
      <c r="C89" s="10" t="s">
        <v>51</v>
      </c>
      <c r="D89" s="11"/>
      <c r="E89" s="39"/>
      <c r="F89" s="12"/>
      <c r="G89" s="11"/>
    </row>
    <row r="90" spans="1:7" ht="13.5">
      <c r="A90" s="9"/>
      <c r="B90" s="7">
        <v>322</v>
      </c>
      <c r="C90" s="8" t="s">
        <v>65</v>
      </c>
      <c r="D90" s="28">
        <f>SUM(D91:D93)</f>
        <v>0</v>
      </c>
      <c r="E90" s="39">
        <f>(G90-F90-D90)</f>
        <v>0</v>
      </c>
      <c r="F90" s="28">
        <f>SUM(F91:F93)</f>
        <v>0</v>
      </c>
      <c r="G90" s="28">
        <f>SUM(G91:G93)</f>
        <v>0</v>
      </c>
    </row>
    <row r="91" spans="1:7" ht="13.5">
      <c r="A91" s="6">
        <v>53</v>
      </c>
      <c r="B91" s="3">
        <v>3221</v>
      </c>
      <c r="C91" s="10" t="s">
        <v>14</v>
      </c>
      <c r="D91" s="11"/>
      <c r="E91" s="39"/>
      <c r="F91" s="12"/>
      <c r="G91" s="26"/>
    </row>
    <row r="92" spans="1:7" ht="13.5">
      <c r="A92" s="6">
        <v>54</v>
      </c>
      <c r="B92" s="3">
        <v>3222</v>
      </c>
      <c r="C92" s="10" t="s">
        <v>15</v>
      </c>
      <c r="D92" s="11"/>
      <c r="E92" s="39">
        <f>(G92-F92-D92)</f>
        <v>0</v>
      </c>
      <c r="F92" s="12"/>
      <c r="G92" s="26"/>
    </row>
    <row r="93" spans="1:7" ht="13.5">
      <c r="A93" s="6">
        <v>55</v>
      </c>
      <c r="B93" s="3">
        <v>3223</v>
      </c>
      <c r="C93" s="10" t="s">
        <v>16</v>
      </c>
      <c r="D93" s="11"/>
      <c r="E93" s="39"/>
      <c r="F93" s="12"/>
      <c r="G93" s="26"/>
    </row>
    <row r="94" spans="1:7" ht="13.5">
      <c r="A94" s="17"/>
      <c r="B94" s="7">
        <v>323</v>
      </c>
      <c r="C94" s="8" t="s">
        <v>66</v>
      </c>
      <c r="D94" s="28">
        <f>SUM(D95:D102)</f>
        <v>1145000</v>
      </c>
      <c r="E94" s="28">
        <f>SUM(E95:E102)</f>
        <v>8284495</v>
      </c>
      <c r="F94" s="28">
        <f>SUM(F95:F102)</f>
        <v>0</v>
      </c>
      <c r="G94" s="28">
        <f>SUM(G95:G102)</f>
        <v>9429495</v>
      </c>
    </row>
    <row r="95" spans="1:7" ht="13.5">
      <c r="A95" s="6">
        <v>56</v>
      </c>
      <c r="B95" s="3">
        <v>3231</v>
      </c>
      <c r="C95" s="10" t="s">
        <v>87</v>
      </c>
      <c r="D95" s="11"/>
      <c r="E95" s="39">
        <f>(G95-F95-D95)</f>
        <v>158380</v>
      </c>
      <c r="F95" s="12"/>
      <c r="G95" s="11">
        <v>158380</v>
      </c>
    </row>
    <row r="96" spans="1:7" ht="13.5">
      <c r="A96" s="3">
        <v>57</v>
      </c>
      <c r="B96" s="3">
        <v>3232</v>
      </c>
      <c r="C96" s="10" t="s">
        <v>19</v>
      </c>
      <c r="D96" s="11"/>
      <c r="E96" s="39"/>
      <c r="F96" s="12"/>
      <c r="G96" s="11"/>
    </row>
    <row r="97" spans="1:7" ht="13.5">
      <c r="A97" s="6">
        <v>58</v>
      </c>
      <c r="B97" s="3">
        <v>3233</v>
      </c>
      <c r="C97" s="10" t="s">
        <v>52</v>
      </c>
      <c r="D97" s="11">
        <v>73000</v>
      </c>
      <c r="E97" s="39">
        <f>(G97-F97-D97)</f>
        <v>310640</v>
      </c>
      <c r="F97" s="12"/>
      <c r="G97" s="11">
        <v>383640</v>
      </c>
    </row>
    <row r="98" spans="1:7" ht="13.5">
      <c r="A98" s="3">
        <v>59</v>
      </c>
      <c r="B98" s="3">
        <v>3234</v>
      </c>
      <c r="C98" s="10" t="s">
        <v>20</v>
      </c>
      <c r="D98" s="11"/>
      <c r="E98" s="39"/>
      <c r="F98" s="12"/>
      <c r="G98" s="11"/>
    </row>
    <row r="99" spans="1:7" ht="13.5">
      <c r="A99" s="6">
        <v>60</v>
      </c>
      <c r="B99" s="3">
        <v>3235</v>
      </c>
      <c r="C99" s="10" t="s">
        <v>84</v>
      </c>
      <c r="D99" s="11"/>
      <c r="E99" s="39">
        <f>(G99-F99-D99)</f>
        <v>55000</v>
      </c>
      <c r="F99" s="12"/>
      <c r="G99" s="11">
        <v>55000</v>
      </c>
    </row>
    <row r="100" spans="1:7" ht="13.5">
      <c r="A100" s="3">
        <v>61</v>
      </c>
      <c r="B100" s="3">
        <v>3237</v>
      </c>
      <c r="C100" s="10" t="s">
        <v>22</v>
      </c>
      <c r="D100" s="11">
        <v>970000</v>
      </c>
      <c r="E100" s="39">
        <f>(G100-F100-D100)</f>
        <v>7576210</v>
      </c>
      <c r="F100" s="12"/>
      <c r="G100" s="11">
        <v>8546210</v>
      </c>
    </row>
    <row r="101" spans="1:7" ht="13.5">
      <c r="A101" s="6">
        <v>62</v>
      </c>
      <c r="B101" s="3">
        <v>3238</v>
      </c>
      <c r="C101" s="10" t="s">
        <v>23</v>
      </c>
      <c r="D101" s="11">
        <v>18000</v>
      </c>
      <c r="E101" s="39">
        <f>(G101-F101-D101)</f>
        <v>0</v>
      </c>
      <c r="F101" s="12"/>
      <c r="G101" s="11">
        <v>18000</v>
      </c>
    </row>
    <row r="102" spans="1:7" ht="13.5">
      <c r="A102" s="3">
        <v>63</v>
      </c>
      <c r="B102" s="3">
        <v>3239</v>
      </c>
      <c r="C102" s="10" t="s">
        <v>24</v>
      </c>
      <c r="D102" s="11">
        <v>84000</v>
      </c>
      <c r="E102" s="39">
        <f>(G102-F102-D102)</f>
        <v>184265</v>
      </c>
      <c r="F102" s="12"/>
      <c r="G102" s="11">
        <v>268265</v>
      </c>
    </row>
    <row r="103" spans="1:7" ht="13.5">
      <c r="A103" s="9"/>
      <c r="B103" s="7">
        <v>324</v>
      </c>
      <c r="C103" s="8" t="s">
        <v>80</v>
      </c>
      <c r="D103" s="25">
        <f>SUM(D104)</f>
        <v>0</v>
      </c>
      <c r="E103" s="25">
        <f>SUM(E104)</f>
        <v>238300</v>
      </c>
      <c r="F103" s="25">
        <f>SUM(F104)</f>
        <v>0</v>
      </c>
      <c r="G103" s="25">
        <f>SUM(G104)</f>
        <v>238300</v>
      </c>
    </row>
    <row r="104" spans="1:7" ht="13.5">
      <c r="A104" s="6">
        <v>64</v>
      </c>
      <c r="B104" s="3">
        <v>3241</v>
      </c>
      <c r="C104" s="10" t="s">
        <v>80</v>
      </c>
      <c r="D104" s="11">
        <v>0</v>
      </c>
      <c r="E104" s="39">
        <f>(G104-F104-D104)</f>
        <v>238300</v>
      </c>
      <c r="F104" s="12"/>
      <c r="G104" s="11">
        <v>238300</v>
      </c>
    </row>
    <row r="105" spans="1:7" ht="13.5">
      <c r="A105" s="3"/>
      <c r="B105" s="7">
        <v>329</v>
      </c>
      <c r="C105" s="8" t="s">
        <v>53</v>
      </c>
      <c r="D105" s="28">
        <f>SUM(D106:D108)</f>
        <v>0</v>
      </c>
      <c r="E105" s="28">
        <f>SUM(E106:E108)</f>
        <v>94326</v>
      </c>
      <c r="F105" s="28">
        <f>SUM(F106:F108)</f>
        <v>0</v>
      </c>
      <c r="G105" s="28">
        <f>SUM(G106:G108)</f>
        <v>94326</v>
      </c>
    </row>
    <row r="106" spans="1:7" ht="13.5">
      <c r="A106" s="3">
        <v>65</v>
      </c>
      <c r="B106" s="3">
        <v>3293</v>
      </c>
      <c r="C106" s="10" t="s">
        <v>27</v>
      </c>
      <c r="D106" s="11"/>
      <c r="E106" s="39">
        <f>(G106-F106-D106)</f>
        <v>47400</v>
      </c>
      <c r="F106" s="12"/>
      <c r="G106" s="11">
        <v>47400</v>
      </c>
    </row>
    <row r="107" spans="1:7" ht="13.5">
      <c r="A107" s="3">
        <v>66</v>
      </c>
      <c r="B107" s="3">
        <v>3295</v>
      </c>
      <c r="C107" s="10" t="s">
        <v>75</v>
      </c>
      <c r="D107" s="11"/>
      <c r="E107" s="39">
        <f>(G107-F107-D107)</f>
        <v>0</v>
      </c>
      <c r="F107" s="12"/>
      <c r="G107" s="11"/>
    </row>
    <row r="108" spans="1:7" ht="13.5">
      <c r="A108" s="3">
        <v>67</v>
      </c>
      <c r="B108" s="3">
        <v>3299</v>
      </c>
      <c r="C108" s="10" t="s">
        <v>60</v>
      </c>
      <c r="D108" s="11"/>
      <c r="E108" s="39">
        <f>(G108-F108-D108)</f>
        <v>46926</v>
      </c>
      <c r="F108" s="12"/>
      <c r="G108" s="11">
        <v>46926</v>
      </c>
    </row>
    <row r="109" spans="1:7" ht="13.5">
      <c r="A109" s="3"/>
      <c r="B109" s="7">
        <v>34</v>
      </c>
      <c r="C109" s="8" t="s">
        <v>30</v>
      </c>
      <c r="D109" s="25">
        <f>D110</f>
        <v>0</v>
      </c>
      <c r="E109" s="25">
        <f>E110</f>
        <v>0</v>
      </c>
      <c r="F109" s="25">
        <f>F110</f>
        <v>0</v>
      </c>
      <c r="G109" s="25">
        <f>G110</f>
        <v>0</v>
      </c>
    </row>
    <row r="110" spans="1:7" ht="13.5">
      <c r="A110" s="3"/>
      <c r="B110" s="7">
        <v>343</v>
      </c>
      <c r="C110" s="8" t="s">
        <v>67</v>
      </c>
      <c r="D110" s="40">
        <f>SUM(D111:D113)</f>
        <v>0</v>
      </c>
      <c r="E110" s="40">
        <f>SUM(E111:E113)</f>
        <v>0</v>
      </c>
      <c r="F110" s="40">
        <f>SUM(F111:F113)</f>
        <v>0</v>
      </c>
      <c r="G110" s="40">
        <f>SUM(G111:G113)</f>
        <v>0</v>
      </c>
    </row>
    <row r="111" spans="1:7" ht="13.5">
      <c r="A111" s="3">
        <v>68</v>
      </c>
      <c r="B111" s="3">
        <v>3431</v>
      </c>
      <c r="C111" s="10" t="s">
        <v>31</v>
      </c>
      <c r="D111" s="11"/>
      <c r="E111" s="39">
        <f aca="true" t="shared" si="4" ref="E111:E118">(G111-F111-D111)</f>
        <v>0</v>
      </c>
      <c r="F111" s="12"/>
      <c r="G111" s="11"/>
    </row>
    <row r="112" spans="1:7" ht="13.5">
      <c r="A112" s="3">
        <v>69</v>
      </c>
      <c r="B112" s="3">
        <v>3432</v>
      </c>
      <c r="C112" s="10" t="s">
        <v>32</v>
      </c>
      <c r="D112" s="11"/>
      <c r="E112" s="39">
        <f t="shared" si="4"/>
        <v>0</v>
      </c>
      <c r="F112" s="12"/>
      <c r="G112" s="11"/>
    </row>
    <row r="113" spans="1:7" ht="13.5">
      <c r="A113" s="3">
        <v>70</v>
      </c>
      <c r="B113" s="3">
        <v>3433</v>
      </c>
      <c r="C113" s="10" t="s">
        <v>33</v>
      </c>
      <c r="D113" s="11"/>
      <c r="E113" s="39">
        <f t="shared" si="4"/>
        <v>0</v>
      </c>
      <c r="F113" s="12"/>
      <c r="G113" s="11"/>
    </row>
    <row r="114" spans="1:7" ht="13.5">
      <c r="A114" s="7"/>
      <c r="B114" s="7">
        <v>38</v>
      </c>
      <c r="C114" s="8" t="s">
        <v>68</v>
      </c>
      <c r="D114" s="40">
        <f>SUM(D115:D118)</f>
        <v>0</v>
      </c>
      <c r="E114" s="40">
        <f t="shared" si="4"/>
        <v>0</v>
      </c>
      <c r="F114" s="40">
        <f>SUM(F115:F118)</f>
        <v>0</v>
      </c>
      <c r="G114" s="40">
        <f>SUM(G115:G118)</f>
        <v>0</v>
      </c>
    </row>
    <row r="115" spans="1:7" ht="13.5">
      <c r="A115" s="3">
        <v>71</v>
      </c>
      <c r="B115" s="3">
        <v>3811</v>
      </c>
      <c r="C115" s="10" t="s">
        <v>34</v>
      </c>
      <c r="D115" s="11"/>
      <c r="E115" s="39">
        <f t="shared" si="4"/>
        <v>0</v>
      </c>
      <c r="F115" s="12"/>
      <c r="G115" s="11"/>
    </row>
    <row r="116" spans="1:7" ht="13.5">
      <c r="A116" s="3">
        <v>72</v>
      </c>
      <c r="B116" s="3">
        <v>3821</v>
      </c>
      <c r="C116" s="10" t="s">
        <v>58</v>
      </c>
      <c r="D116" s="11"/>
      <c r="E116" s="39">
        <f t="shared" si="4"/>
        <v>0</v>
      </c>
      <c r="F116" s="12"/>
      <c r="G116" s="11">
        <v>0</v>
      </c>
    </row>
    <row r="117" spans="1:7" ht="13.5">
      <c r="A117" s="3">
        <v>73</v>
      </c>
      <c r="B117" s="3">
        <v>3834</v>
      </c>
      <c r="C117" s="10" t="s">
        <v>59</v>
      </c>
      <c r="D117" s="11"/>
      <c r="E117" s="39">
        <f t="shared" si="4"/>
        <v>0</v>
      </c>
      <c r="F117" s="12"/>
      <c r="G117" s="11"/>
    </row>
    <row r="118" spans="1:7" ht="13.5">
      <c r="A118" s="3">
        <v>74</v>
      </c>
      <c r="B118" s="3">
        <v>3859</v>
      </c>
      <c r="C118" s="10" t="s">
        <v>36</v>
      </c>
      <c r="D118" s="11"/>
      <c r="E118" s="39">
        <f t="shared" si="4"/>
        <v>0</v>
      </c>
      <c r="F118" s="12"/>
      <c r="G118" s="11">
        <v>0</v>
      </c>
    </row>
    <row r="119" spans="1:7" ht="13.5">
      <c r="A119" s="18"/>
      <c r="B119" s="18"/>
      <c r="C119" s="19" t="s">
        <v>54</v>
      </c>
      <c r="D119" s="29">
        <f>D6</f>
        <v>14169710</v>
      </c>
      <c r="E119" s="29">
        <f>E6</f>
        <v>14330290</v>
      </c>
      <c r="F119" s="29">
        <f>F6</f>
        <v>0</v>
      </c>
      <c r="G119" s="29">
        <f>G6</f>
        <v>28500000</v>
      </c>
    </row>
    <row r="120" spans="3:8" ht="13.5">
      <c r="C120" s="1" t="s">
        <v>91</v>
      </c>
      <c r="G120" s="42" t="s">
        <v>55</v>
      </c>
      <c r="H120" s="43"/>
    </row>
    <row r="121" spans="3:8" ht="13.5">
      <c r="C121" s="1" t="s">
        <v>107</v>
      </c>
      <c r="G121" s="42" t="s">
        <v>56</v>
      </c>
      <c r="H121" s="43"/>
    </row>
    <row r="122" spans="7:8" ht="13.5">
      <c r="G122" s="44"/>
      <c r="H122" s="43"/>
    </row>
    <row r="123" spans="6:8" ht="13.5">
      <c r="F123" s="1"/>
      <c r="G123" s="44"/>
      <c r="H123" s="43"/>
    </row>
  </sheetData>
  <sheetProtection/>
  <mergeCells count="5">
    <mergeCell ref="A6:C6"/>
    <mergeCell ref="A7:C7"/>
    <mergeCell ref="A62:C62"/>
    <mergeCell ref="A83:C83"/>
    <mergeCell ref="A1:G1"/>
  </mergeCells>
  <printOptions horizontalCentered="1"/>
  <pageMargins left="0.2755905511811024" right="0.31496062992125984" top="0.7480314960629921" bottom="0.7480314960629921" header="0.31496062992125984" footer="0.31496062992125984"/>
  <pageSetup fitToHeight="1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E45" sqref="E45"/>
    </sheetView>
  </sheetViews>
  <sheetFormatPr defaultColWidth="9.140625" defaultRowHeight="15"/>
  <cols>
    <col min="1" max="1" width="5.28125" style="0" customWidth="1"/>
    <col min="2" max="2" width="8.00390625" style="0" customWidth="1"/>
    <col min="3" max="3" width="49.7109375" style="0" customWidth="1"/>
    <col min="4" max="4" width="15.421875" style="0" customWidth="1"/>
    <col min="5" max="5" width="15.28125" style="0" customWidth="1"/>
    <col min="6" max="6" width="14.7109375" style="0" customWidth="1"/>
    <col min="7" max="7" width="14.8515625" style="0" customWidth="1"/>
  </cols>
  <sheetData>
    <row r="1" spans="1:7" ht="15">
      <c r="A1" s="78" t="s">
        <v>102</v>
      </c>
      <c r="B1" s="79"/>
      <c r="C1" s="79"/>
      <c r="D1" s="79"/>
      <c r="E1" s="79"/>
      <c r="F1" s="79"/>
      <c r="G1" s="80"/>
    </row>
    <row r="2" spans="1:7" ht="15">
      <c r="A2" s="46"/>
      <c r="B2" s="46"/>
      <c r="C2" s="46"/>
      <c r="D2" s="46"/>
      <c r="E2" s="46"/>
      <c r="F2" s="46"/>
      <c r="G2" s="46"/>
    </row>
    <row r="3" spans="1:7" ht="40.5">
      <c r="A3" s="2" t="s">
        <v>0</v>
      </c>
      <c r="B3" s="2" t="s">
        <v>1</v>
      </c>
      <c r="C3" s="3" t="s">
        <v>2</v>
      </c>
      <c r="D3" s="4" t="s">
        <v>103</v>
      </c>
      <c r="E3" s="2" t="s">
        <v>104</v>
      </c>
      <c r="F3" s="2" t="s">
        <v>105</v>
      </c>
      <c r="G3" s="4" t="s">
        <v>106</v>
      </c>
    </row>
    <row r="4" spans="1:7" ht="15">
      <c r="A4" s="2">
        <v>1</v>
      </c>
      <c r="B4" s="2">
        <v>2</v>
      </c>
      <c r="C4" s="3">
        <v>3</v>
      </c>
      <c r="D4" s="4">
        <v>4</v>
      </c>
      <c r="E4" s="2">
        <v>6</v>
      </c>
      <c r="F4" s="2">
        <v>7</v>
      </c>
      <c r="G4" s="5">
        <v>8</v>
      </c>
    </row>
    <row r="5" spans="1:7" ht="15">
      <c r="A5" s="33"/>
      <c r="B5" s="34"/>
      <c r="C5" s="35"/>
      <c r="D5" s="4"/>
      <c r="E5" s="37">
        <f>(G5-F5-D5)</f>
        <v>0</v>
      </c>
      <c r="F5" s="2"/>
      <c r="G5" s="5"/>
    </row>
    <row r="6" spans="1:7" ht="15" customHeight="1">
      <c r="A6" s="72" t="s">
        <v>3</v>
      </c>
      <c r="B6" s="73"/>
      <c r="C6" s="74"/>
      <c r="D6" s="23">
        <f>D7+D27+D37</f>
        <v>14169710</v>
      </c>
      <c r="E6" s="23">
        <f>E7+E27+E37</f>
        <v>14330290</v>
      </c>
      <c r="F6" s="23">
        <f>F7+F27+F37</f>
        <v>0</v>
      </c>
      <c r="G6" s="23">
        <f>G7+G27+G37</f>
        <v>28500000</v>
      </c>
    </row>
    <row r="7" spans="1:7" ht="15" customHeight="1">
      <c r="A7" s="75" t="s">
        <v>4</v>
      </c>
      <c r="B7" s="76"/>
      <c r="C7" s="77"/>
      <c r="D7" s="24">
        <f>D8</f>
        <v>12419710</v>
      </c>
      <c r="E7" s="24">
        <f>E8</f>
        <v>4143169</v>
      </c>
      <c r="F7" s="24">
        <f>F8</f>
        <v>0</v>
      </c>
      <c r="G7" s="24">
        <f>G8</f>
        <v>16562879</v>
      </c>
    </row>
    <row r="8" spans="1:7" ht="15">
      <c r="A8" s="6"/>
      <c r="B8" s="7">
        <v>3</v>
      </c>
      <c r="C8" s="8" t="s">
        <v>5</v>
      </c>
      <c r="D8" s="25">
        <f>D9+D13+D19+D21+D23</f>
        <v>12419710</v>
      </c>
      <c r="E8" s="25">
        <f>E9+E13+E19+E21+E23</f>
        <v>4143169</v>
      </c>
      <c r="F8" s="25">
        <f>F9+F13+F19+F21+F23</f>
        <v>0</v>
      </c>
      <c r="G8" s="25">
        <f>G9+G13+G19+G21+G23</f>
        <v>16562879</v>
      </c>
    </row>
    <row r="9" spans="1:7" ht="15">
      <c r="A9" s="9"/>
      <c r="B9" s="7">
        <v>31</v>
      </c>
      <c r="C9" s="8" t="s">
        <v>6</v>
      </c>
      <c r="D9" s="25">
        <f>SUM(D10:D12)</f>
        <v>7113250</v>
      </c>
      <c r="E9" s="25">
        <f>SUM(E10:E12)</f>
        <v>1167700</v>
      </c>
      <c r="F9" s="25">
        <f>SUM(F10:F12)</f>
        <v>0</v>
      </c>
      <c r="G9" s="25">
        <f>SUM(G10:G12)</f>
        <v>8280950</v>
      </c>
    </row>
    <row r="10" spans="1:7" ht="15">
      <c r="A10" s="6">
        <v>1</v>
      </c>
      <c r="B10" s="3">
        <v>311</v>
      </c>
      <c r="C10" s="10" t="s">
        <v>7</v>
      </c>
      <c r="D10" s="11">
        <v>5904000</v>
      </c>
      <c r="E10" s="39">
        <v>995100</v>
      </c>
      <c r="F10" s="12"/>
      <c r="G10" s="11">
        <f>SUM(D10+E10+F10)</f>
        <v>6899100</v>
      </c>
    </row>
    <row r="11" spans="1:7" ht="15">
      <c r="A11" s="6">
        <v>2</v>
      </c>
      <c r="B11" s="3">
        <v>312</v>
      </c>
      <c r="C11" s="10" t="s">
        <v>8</v>
      </c>
      <c r="D11" s="11">
        <v>193850</v>
      </c>
      <c r="E11" s="39"/>
      <c r="F11" s="12"/>
      <c r="G11" s="11">
        <f>SUM(D11+E11+F11)</f>
        <v>193850</v>
      </c>
    </row>
    <row r="12" spans="1:7" ht="15">
      <c r="A12" s="6">
        <v>3</v>
      </c>
      <c r="B12" s="3">
        <v>313</v>
      </c>
      <c r="C12" s="10" t="s">
        <v>63</v>
      </c>
      <c r="D12" s="11">
        <v>1015400</v>
      </c>
      <c r="E12" s="39">
        <v>172600</v>
      </c>
      <c r="F12" s="12"/>
      <c r="G12" s="11">
        <f>SUM(D12+E12+F12)</f>
        <v>1188000</v>
      </c>
    </row>
    <row r="13" spans="1:7" ht="15">
      <c r="A13" s="9"/>
      <c r="B13" s="7">
        <v>32</v>
      </c>
      <c r="C13" s="8" t="s">
        <v>11</v>
      </c>
      <c r="D13" s="25">
        <f>SUM(D14:D18)</f>
        <v>5285060</v>
      </c>
      <c r="E13" s="25">
        <f>SUM(E14:E18)</f>
        <v>2328269</v>
      </c>
      <c r="F13" s="25">
        <f>SUM(F14:F18)</f>
        <v>0</v>
      </c>
      <c r="G13" s="25">
        <f>SUM(G14:G18)</f>
        <v>7613329</v>
      </c>
    </row>
    <row r="14" spans="1:7" ht="15">
      <c r="A14" s="6">
        <v>4</v>
      </c>
      <c r="B14" s="3">
        <v>321</v>
      </c>
      <c r="C14" s="10" t="s">
        <v>64</v>
      </c>
      <c r="D14" s="11">
        <v>271000</v>
      </c>
      <c r="E14" s="39">
        <v>11000</v>
      </c>
      <c r="F14" s="12"/>
      <c r="G14" s="11">
        <f>SUM(D14+E14+F14)</f>
        <v>282000</v>
      </c>
    </row>
    <row r="15" spans="1:7" ht="15">
      <c r="A15" s="6">
        <v>5</v>
      </c>
      <c r="B15" s="3">
        <v>322</v>
      </c>
      <c r="C15" s="10" t="s">
        <v>65</v>
      </c>
      <c r="D15" s="11">
        <v>2617990</v>
      </c>
      <c r="E15" s="39">
        <v>214389</v>
      </c>
      <c r="F15" s="12"/>
      <c r="G15" s="11">
        <f>SUM(D15+E15+F15)</f>
        <v>2832379</v>
      </c>
    </row>
    <row r="16" spans="1:7" ht="15">
      <c r="A16" s="6">
        <v>6</v>
      </c>
      <c r="B16" s="3">
        <v>323</v>
      </c>
      <c r="C16" s="10" t="s">
        <v>66</v>
      </c>
      <c r="D16" s="11">
        <v>2051970</v>
      </c>
      <c r="E16" s="39">
        <v>1931580</v>
      </c>
      <c r="F16" s="12"/>
      <c r="G16" s="11">
        <f>SUM(D16+E16+F16)</f>
        <v>3983550</v>
      </c>
    </row>
    <row r="17" spans="1:7" ht="15">
      <c r="A17" s="6">
        <v>7</v>
      </c>
      <c r="B17" s="3">
        <v>324</v>
      </c>
      <c r="C17" s="10" t="s">
        <v>80</v>
      </c>
      <c r="D17" s="11"/>
      <c r="E17" s="39">
        <v>84000</v>
      </c>
      <c r="F17" s="12"/>
      <c r="G17" s="11">
        <f>SUM(D17+E17+F17)</f>
        <v>84000</v>
      </c>
    </row>
    <row r="18" spans="1:7" ht="15">
      <c r="A18" s="6">
        <v>8</v>
      </c>
      <c r="B18" s="3">
        <v>329</v>
      </c>
      <c r="C18" s="14" t="s">
        <v>29</v>
      </c>
      <c r="D18" s="11">
        <v>344100</v>
      </c>
      <c r="E18" s="39">
        <v>87300</v>
      </c>
      <c r="F18" s="12"/>
      <c r="G18" s="11">
        <f>SUM(D18+E18+F18)</f>
        <v>431400</v>
      </c>
    </row>
    <row r="19" spans="1:7" ht="15">
      <c r="A19" s="9"/>
      <c r="B19" s="7">
        <v>34</v>
      </c>
      <c r="C19" s="8" t="s">
        <v>30</v>
      </c>
      <c r="D19" s="25">
        <f>D20</f>
        <v>21400</v>
      </c>
      <c r="E19" s="25">
        <f>E20</f>
        <v>630200</v>
      </c>
      <c r="F19" s="25">
        <f>F20</f>
        <v>0</v>
      </c>
      <c r="G19" s="25">
        <f>G20</f>
        <v>651600</v>
      </c>
    </row>
    <row r="20" spans="1:7" ht="15">
      <c r="A20" s="6">
        <v>9</v>
      </c>
      <c r="B20" s="3">
        <v>343</v>
      </c>
      <c r="C20" s="10" t="s">
        <v>67</v>
      </c>
      <c r="D20" s="11">
        <v>21400</v>
      </c>
      <c r="E20" s="39">
        <v>630200</v>
      </c>
      <c r="F20" s="12"/>
      <c r="G20" s="11">
        <f>SUM(D20+E20+F20)</f>
        <v>651600</v>
      </c>
    </row>
    <row r="21" spans="1:7" ht="15">
      <c r="A21" s="9"/>
      <c r="B21" s="7">
        <v>37</v>
      </c>
      <c r="C21" s="8" t="s">
        <v>82</v>
      </c>
      <c r="D21" s="25">
        <f>D22</f>
        <v>0</v>
      </c>
      <c r="E21" s="25">
        <f>E22</f>
        <v>17000</v>
      </c>
      <c r="F21" s="25">
        <f>F22</f>
        <v>0</v>
      </c>
      <c r="G21" s="25">
        <f>G22</f>
        <v>17000</v>
      </c>
    </row>
    <row r="22" spans="1:7" ht="15">
      <c r="A22" s="6">
        <v>10</v>
      </c>
      <c r="B22" s="3">
        <v>372</v>
      </c>
      <c r="C22" s="10" t="s">
        <v>81</v>
      </c>
      <c r="D22" s="11">
        <v>0</v>
      </c>
      <c r="E22" s="39">
        <v>17000</v>
      </c>
      <c r="F22" s="12"/>
      <c r="G22" s="11">
        <f>SUM(D22+E22+F22)</f>
        <v>17000</v>
      </c>
    </row>
    <row r="23" spans="1:7" ht="15">
      <c r="A23" s="6"/>
      <c r="B23" s="7">
        <v>38</v>
      </c>
      <c r="C23" s="8" t="s">
        <v>68</v>
      </c>
      <c r="D23" s="25">
        <f>SUM(D24:D26)</f>
        <v>0</v>
      </c>
      <c r="E23" s="25">
        <f>SUM(E24:E26)</f>
        <v>0</v>
      </c>
      <c r="F23" s="25">
        <f>SUM(F24:F26)</f>
        <v>0</v>
      </c>
      <c r="G23" s="25">
        <f>SUM(G24:G26)</f>
        <v>0</v>
      </c>
    </row>
    <row r="24" spans="1:7" ht="15">
      <c r="A24" s="6">
        <v>11</v>
      </c>
      <c r="B24" s="3">
        <v>381</v>
      </c>
      <c r="C24" s="10" t="s">
        <v>34</v>
      </c>
      <c r="D24" s="11"/>
      <c r="E24" s="39">
        <v>0</v>
      </c>
      <c r="F24" s="12"/>
      <c r="G24" s="11">
        <f>SUM(D24+E24+F24)</f>
        <v>0</v>
      </c>
    </row>
    <row r="25" spans="1:7" ht="15">
      <c r="A25" s="6">
        <v>12</v>
      </c>
      <c r="B25" s="3">
        <v>383</v>
      </c>
      <c r="C25" s="10" t="s">
        <v>35</v>
      </c>
      <c r="D25" s="11"/>
      <c r="E25" s="39">
        <v>0</v>
      </c>
      <c r="F25" s="12"/>
      <c r="G25" s="11">
        <f>SUM(D25+E25+F25)</f>
        <v>0</v>
      </c>
    </row>
    <row r="26" spans="1:7" ht="15">
      <c r="A26" s="6">
        <v>13</v>
      </c>
      <c r="B26" s="3">
        <v>385</v>
      </c>
      <c r="C26" s="10" t="s">
        <v>36</v>
      </c>
      <c r="D26" s="11"/>
      <c r="E26" s="39">
        <v>0</v>
      </c>
      <c r="F26" s="12"/>
      <c r="G26" s="11">
        <f>SUM(D26+E26+F26)</f>
        <v>0</v>
      </c>
    </row>
    <row r="27" spans="1:7" ht="15" customHeight="1">
      <c r="A27" s="75" t="s">
        <v>37</v>
      </c>
      <c r="B27" s="76"/>
      <c r="C27" s="77"/>
      <c r="D27" s="27">
        <f>D28</f>
        <v>550000</v>
      </c>
      <c r="E27" s="27">
        <f>E28</f>
        <v>1570000</v>
      </c>
      <c r="F27" s="27">
        <f>F28</f>
        <v>0</v>
      </c>
      <c r="G27" s="27">
        <f>G28</f>
        <v>2120000</v>
      </c>
    </row>
    <row r="28" spans="1:7" ht="21" customHeight="1">
      <c r="A28" s="7"/>
      <c r="B28" s="7">
        <v>4</v>
      </c>
      <c r="C28" s="15" t="s">
        <v>38</v>
      </c>
      <c r="D28" s="40">
        <f>SUM(D29+D31+D35)</f>
        <v>550000</v>
      </c>
      <c r="E28" s="40">
        <f>SUM(E29+E31+E35)</f>
        <v>1570000</v>
      </c>
      <c r="F28" s="40">
        <f>SUM(F29+F31+F35)</f>
        <v>0</v>
      </c>
      <c r="G28" s="40">
        <f>SUM(G29+G31+G35)</f>
        <v>2120000</v>
      </c>
    </row>
    <row r="29" spans="1:7" ht="27" customHeight="1">
      <c r="A29" s="7"/>
      <c r="B29" s="7">
        <v>41</v>
      </c>
      <c r="C29" s="15" t="s">
        <v>71</v>
      </c>
      <c r="D29" s="25">
        <f>D30</f>
        <v>0</v>
      </c>
      <c r="E29" s="25">
        <f>E30</f>
        <v>0</v>
      </c>
      <c r="F29" s="25">
        <f>F30</f>
        <v>0</v>
      </c>
      <c r="G29" s="25">
        <f>G30</f>
        <v>0</v>
      </c>
    </row>
    <row r="30" spans="1:7" ht="15">
      <c r="A30" s="3">
        <v>14</v>
      </c>
      <c r="B30" s="3">
        <v>412</v>
      </c>
      <c r="C30" s="14" t="s">
        <v>40</v>
      </c>
      <c r="D30" s="26"/>
      <c r="E30" s="39">
        <v>0</v>
      </c>
      <c r="F30" s="26"/>
      <c r="G30" s="11">
        <f>SUM(D30+E30+F30)</f>
        <v>0</v>
      </c>
    </row>
    <row r="31" spans="1:7" ht="28.5" customHeight="1">
      <c r="A31" s="7"/>
      <c r="B31" s="7">
        <v>42</v>
      </c>
      <c r="C31" s="15" t="s">
        <v>69</v>
      </c>
      <c r="D31" s="25">
        <f>SUM(D32:D34)</f>
        <v>550000</v>
      </c>
      <c r="E31" s="25">
        <f>SUM(E32:E34)</f>
        <v>1570000</v>
      </c>
      <c r="F31" s="25">
        <f>SUM(F32:F34)</f>
        <v>0</v>
      </c>
      <c r="G31" s="25">
        <f>SUM(G32:G34)</f>
        <v>2120000</v>
      </c>
    </row>
    <row r="32" spans="1:7" ht="15">
      <c r="A32" s="6">
        <v>15</v>
      </c>
      <c r="B32" s="3">
        <v>422</v>
      </c>
      <c r="C32" s="10" t="s">
        <v>39</v>
      </c>
      <c r="D32" s="11">
        <v>550000</v>
      </c>
      <c r="E32" s="39">
        <v>1570000</v>
      </c>
      <c r="F32" s="12"/>
      <c r="G32" s="11">
        <f>SUM(D32+E32+F32)</f>
        <v>2120000</v>
      </c>
    </row>
    <row r="33" spans="1:7" ht="15">
      <c r="A33" s="6">
        <v>16</v>
      </c>
      <c r="B33" s="3">
        <v>424</v>
      </c>
      <c r="C33" s="14" t="s">
        <v>46</v>
      </c>
      <c r="D33" s="11"/>
      <c r="E33" s="39"/>
      <c r="F33" s="12"/>
      <c r="G33" s="11">
        <f>SUM(D33+E33+F33)</f>
        <v>0</v>
      </c>
    </row>
    <row r="34" spans="1:7" ht="15">
      <c r="A34" s="6">
        <v>17</v>
      </c>
      <c r="B34" s="3">
        <v>426</v>
      </c>
      <c r="C34" s="10" t="s">
        <v>49</v>
      </c>
      <c r="D34" s="11"/>
      <c r="E34" s="39">
        <v>0</v>
      </c>
      <c r="F34" s="12"/>
      <c r="G34" s="11">
        <f>SUM(D34+E34+F34)</f>
        <v>0</v>
      </c>
    </row>
    <row r="35" spans="1:7" ht="15">
      <c r="A35" s="9"/>
      <c r="B35" s="7">
        <v>45</v>
      </c>
      <c r="C35" s="8" t="s">
        <v>77</v>
      </c>
      <c r="D35" s="25">
        <f>D36</f>
        <v>0</v>
      </c>
      <c r="E35" s="25">
        <f>E36</f>
        <v>0</v>
      </c>
      <c r="F35" s="25">
        <f>F36</f>
        <v>0</v>
      </c>
      <c r="G35" s="25">
        <f>G36</f>
        <v>0</v>
      </c>
    </row>
    <row r="36" spans="1:7" ht="15">
      <c r="A36" s="6">
        <v>18</v>
      </c>
      <c r="B36" s="3">
        <v>452</v>
      </c>
      <c r="C36" s="10" t="s">
        <v>78</v>
      </c>
      <c r="D36" s="11">
        <v>0</v>
      </c>
      <c r="E36" s="39">
        <v>0</v>
      </c>
      <c r="F36" s="12"/>
      <c r="G36" s="11">
        <f>SUM(D36+E36+F36)</f>
        <v>0</v>
      </c>
    </row>
    <row r="37" spans="1:7" ht="15" customHeight="1">
      <c r="A37" s="75" t="s">
        <v>57</v>
      </c>
      <c r="B37" s="76"/>
      <c r="C37" s="77"/>
      <c r="D37" s="27">
        <f>D38</f>
        <v>1200000</v>
      </c>
      <c r="E37" s="27">
        <f>E38</f>
        <v>8617121</v>
      </c>
      <c r="F37" s="27">
        <f>F38</f>
        <v>0</v>
      </c>
      <c r="G37" s="27">
        <f>G38</f>
        <v>9817121</v>
      </c>
    </row>
    <row r="38" spans="1:7" ht="15">
      <c r="A38" s="7"/>
      <c r="B38" s="7">
        <v>3</v>
      </c>
      <c r="C38" s="8" t="s">
        <v>5</v>
      </c>
      <c r="D38" s="25">
        <f>SUM(D39+D45+D47)</f>
        <v>1200000</v>
      </c>
      <c r="E38" s="25">
        <f>SUM(E39+E45+E47)</f>
        <v>8617121</v>
      </c>
      <c r="F38" s="25">
        <f>SUM(F39+F45+F47)</f>
        <v>0</v>
      </c>
      <c r="G38" s="25">
        <f>SUM(G39+G45+G47)</f>
        <v>9817121</v>
      </c>
    </row>
    <row r="39" spans="1:7" ht="15">
      <c r="A39" s="7"/>
      <c r="B39" s="7">
        <v>32</v>
      </c>
      <c r="C39" s="8" t="s">
        <v>11</v>
      </c>
      <c r="D39" s="25">
        <f>SUM(D40:D44)</f>
        <v>1200000</v>
      </c>
      <c r="E39" s="25">
        <f>SUM(E40:E44)</f>
        <v>8617121</v>
      </c>
      <c r="F39" s="25">
        <f>SUM(F40:F44)</f>
        <v>0</v>
      </c>
      <c r="G39" s="25">
        <f>SUM(G40:G44)</f>
        <v>9817121</v>
      </c>
    </row>
    <row r="40" spans="1:7" ht="15">
      <c r="A40" s="6">
        <v>19</v>
      </c>
      <c r="B40" s="3">
        <v>321</v>
      </c>
      <c r="C40" s="10" t="s">
        <v>64</v>
      </c>
      <c r="D40" s="11">
        <v>55000</v>
      </c>
      <c r="E40" s="39">
        <v>0</v>
      </c>
      <c r="F40" s="12"/>
      <c r="G40" s="11">
        <f>SUM(D40+E40+F40)</f>
        <v>55000</v>
      </c>
    </row>
    <row r="41" spans="1:7" ht="15">
      <c r="A41" s="6">
        <v>20</v>
      </c>
      <c r="B41" s="3">
        <v>322</v>
      </c>
      <c r="C41" s="10" t="s">
        <v>65</v>
      </c>
      <c r="D41" s="11"/>
      <c r="E41" s="39">
        <v>0</v>
      </c>
      <c r="F41" s="12"/>
      <c r="G41" s="11">
        <f>SUM(D41+E41+F41)</f>
        <v>0</v>
      </c>
    </row>
    <row r="42" spans="1:7" ht="15">
      <c r="A42" s="6">
        <v>21</v>
      </c>
      <c r="B42" s="3">
        <v>323</v>
      </c>
      <c r="C42" s="10" t="s">
        <v>66</v>
      </c>
      <c r="D42" s="11">
        <v>1145000</v>
      </c>
      <c r="E42" s="39">
        <v>8284495</v>
      </c>
      <c r="F42" s="12">
        <v>0</v>
      </c>
      <c r="G42" s="11">
        <f>SUM(D42+E42+F42)</f>
        <v>9429495</v>
      </c>
    </row>
    <row r="43" spans="1:7" ht="15">
      <c r="A43" s="6">
        <v>22</v>
      </c>
      <c r="B43" s="3">
        <v>324</v>
      </c>
      <c r="C43" s="10" t="s">
        <v>80</v>
      </c>
      <c r="D43" s="11">
        <v>0</v>
      </c>
      <c r="E43" s="39">
        <v>238300</v>
      </c>
      <c r="F43" s="12"/>
      <c r="G43" s="11">
        <f>SUM(D43+E43+F43)</f>
        <v>238300</v>
      </c>
    </row>
    <row r="44" spans="1:7" ht="15">
      <c r="A44" s="3">
        <v>23</v>
      </c>
      <c r="B44" s="3">
        <v>329</v>
      </c>
      <c r="C44" s="10" t="s">
        <v>53</v>
      </c>
      <c r="D44" s="11"/>
      <c r="E44" s="39">
        <v>94326</v>
      </c>
      <c r="F44" s="12"/>
      <c r="G44" s="11">
        <f>SUM(D44+E44+F44)</f>
        <v>94326</v>
      </c>
    </row>
    <row r="45" spans="1:7" ht="15">
      <c r="A45" s="3"/>
      <c r="B45" s="7">
        <v>34</v>
      </c>
      <c r="C45" s="8" t="s">
        <v>30</v>
      </c>
      <c r="D45" s="25">
        <f>D46</f>
        <v>0</v>
      </c>
      <c r="E45" s="25">
        <f>E46</f>
        <v>0</v>
      </c>
      <c r="F45" s="25">
        <f>F46</f>
        <v>0</v>
      </c>
      <c r="G45" s="25">
        <f>G46</f>
        <v>0</v>
      </c>
    </row>
    <row r="46" spans="1:7" ht="15">
      <c r="A46" s="3">
        <v>24</v>
      </c>
      <c r="B46" s="3">
        <v>343</v>
      </c>
      <c r="C46" s="10" t="s">
        <v>67</v>
      </c>
      <c r="D46" s="11"/>
      <c r="E46" s="39">
        <v>0</v>
      </c>
      <c r="F46" s="12"/>
      <c r="G46" s="11">
        <f>SUM(D46+E46+F46)</f>
        <v>0</v>
      </c>
    </row>
    <row r="47" spans="1:7" ht="15">
      <c r="A47" s="7"/>
      <c r="B47" s="7">
        <v>38</v>
      </c>
      <c r="C47" s="8" t="s">
        <v>68</v>
      </c>
      <c r="D47" s="40">
        <f>SUM(D48:D51)</f>
        <v>0</v>
      </c>
      <c r="E47" s="40">
        <f>SUM(E48:E51)</f>
        <v>0</v>
      </c>
      <c r="F47" s="40">
        <f>SUM(F48:F51)</f>
        <v>0</v>
      </c>
      <c r="G47" s="40">
        <f>SUM(G48:G51)</f>
        <v>0</v>
      </c>
    </row>
    <row r="48" spans="1:7" ht="15">
      <c r="A48" s="3">
        <v>25</v>
      </c>
      <c r="B48" s="3">
        <v>381</v>
      </c>
      <c r="C48" s="10" t="s">
        <v>34</v>
      </c>
      <c r="D48" s="11"/>
      <c r="E48" s="39">
        <v>0</v>
      </c>
      <c r="F48" s="12"/>
      <c r="G48" s="11">
        <f>SUM(D48+E48+F48)</f>
        <v>0</v>
      </c>
    </row>
    <row r="49" spans="1:7" ht="15">
      <c r="A49" s="3">
        <v>26</v>
      </c>
      <c r="B49" s="3">
        <v>382</v>
      </c>
      <c r="C49" s="10" t="s">
        <v>58</v>
      </c>
      <c r="D49" s="11"/>
      <c r="E49" s="39">
        <v>0</v>
      </c>
      <c r="F49" s="12"/>
      <c r="G49" s="11">
        <f>SUM(D49+E49+F49)</f>
        <v>0</v>
      </c>
    </row>
    <row r="50" spans="1:7" ht="15">
      <c r="A50" s="3">
        <v>27</v>
      </c>
      <c r="B50" s="3">
        <v>383</v>
      </c>
      <c r="C50" s="10" t="s">
        <v>59</v>
      </c>
      <c r="D50" s="11"/>
      <c r="E50" s="39">
        <v>0</v>
      </c>
      <c r="F50" s="12"/>
      <c r="G50" s="11">
        <f>SUM(D50+E50+F50)</f>
        <v>0</v>
      </c>
    </row>
    <row r="51" spans="1:7" ht="15">
      <c r="A51" s="3">
        <v>28</v>
      </c>
      <c r="B51" s="3">
        <v>385</v>
      </c>
      <c r="C51" s="10" t="s">
        <v>36</v>
      </c>
      <c r="D51" s="11"/>
      <c r="E51" s="39">
        <v>0</v>
      </c>
      <c r="F51" s="12"/>
      <c r="G51" s="11">
        <f>SUM(D51+E51+F51)</f>
        <v>0</v>
      </c>
    </row>
    <row r="52" spans="1:7" ht="15">
      <c r="A52" s="18"/>
      <c r="B52" s="18"/>
      <c r="C52" s="19" t="s">
        <v>54</v>
      </c>
      <c r="D52" s="29">
        <f>D6</f>
        <v>14169710</v>
      </c>
      <c r="E52" s="29">
        <f>E6</f>
        <v>14330290</v>
      </c>
      <c r="F52" s="29">
        <f>F6</f>
        <v>0</v>
      </c>
      <c r="G52" s="29">
        <f>G6</f>
        <v>28500000</v>
      </c>
    </row>
    <row r="53" spans="1:7" ht="15">
      <c r="A53" s="1"/>
      <c r="B53" s="1"/>
      <c r="C53" s="1"/>
      <c r="D53" s="20"/>
      <c r="E53" s="38"/>
      <c r="F53" s="21"/>
      <c r="G53" s="42" t="s">
        <v>55</v>
      </c>
    </row>
    <row r="54" spans="1:7" ht="15">
      <c r="A54" s="1"/>
      <c r="B54" s="1"/>
      <c r="C54" s="1" t="s">
        <v>88</v>
      </c>
      <c r="D54" s="20"/>
      <c r="E54" s="38"/>
      <c r="F54" s="21"/>
      <c r="G54" s="42" t="s">
        <v>56</v>
      </c>
    </row>
  </sheetData>
  <sheetProtection/>
  <mergeCells count="5">
    <mergeCell ref="A1:G1"/>
    <mergeCell ref="A6:C6"/>
    <mergeCell ref="A7:C7"/>
    <mergeCell ref="A27:C27"/>
    <mergeCell ref="A37:C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Jela Horvatić</dc:creator>
  <cp:keywords/>
  <dc:description/>
  <cp:lastModifiedBy> </cp:lastModifiedBy>
  <cp:lastPrinted>2016-12-20T12:28:25Z</cp:lastPrinted>
  <dcterms:created xsi:type="dcterms:W3CDTF">2010-03-11T15:26:47Z</dcterms:created>
  <dcterms:modified xsi:type="dcterms:W3CDTF">2017-02-09T11:29:00Z</dcterms:modified>
  <cp:category/>
  <cp:version/>
  <cp:contentType/>
  <cp:contentStatus/>
</cp:coreProperties>
</file>